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2240" tabRatio="436" firstSheet="2" activeTab="2"/>
  </bookViews>
  <sheets>
    <sheet name="Biểu QL 10" sheetId="1" state="hidden" r:id="rId1"/>
    <sheet name="DT giai đoạn 2021-2023" sheetId="2" state="hidden" r:id="rId2"/>
    <sheet name="Biểu 01" sheetId="3" r:id="rId3"/>
  </sheets>
  <definedNames>
    <definedName name="_xlnm.Print_Titles" localSheetId="2">'Biểu 01'!$7:$7</definedName>
  </definedNames>
  <calcPr fullCalcOnLoad="1"/>
</workbook>
</file>

<file path=xl/sharedStrings.xml><?xml version="1.0" encoding="utf-8"?>
<sst xmlns="http://schemas.openxmlformats.org/spreadsheetml/2006/main" count="296" uniqueCount="224">
  <si>
    <t>Tổng số</t>
  </si>
  <si>
    <t>Nội dung</t>
  </si>
  <si>
    <t xml:space="preserve"> -</t>
  </si>
  <si>
    <t xml:space="preserve"> +</t>
  </si>
  <si>
    <t>I</t>
  </si>
  <si>
    <t>II</t>
  </si>
  <si>
    <t>Đơn vị tính</t>
  </si>
  <si>
    <t>Chỉ tiêu cơ bản</t>
  </si>
  <si>
    <t>Định mức (trđ/ người/năm)</t>
  </si>
  <si>
    <t>Kinh phí thực hiện nhiệm vụ ngoài định mức</t>
  </si>
  <si>
    <t>Sự nghiệp</t>
  </si>
  <si>
    <t xml:space="preserve">Kinh phí tính theo định mức </t>
  </si>
  <si>
    <t>Số lượng</t>
  </si>
  <si>
    <t>Quản lý hành chính (QLNN, Đảng, đoàn thể)</t>
  </si>
  <si>
    <t>1.1</t>
  </si>
  <si>
    <t>Biên chế có mặt</t>
  </si>
  <si>
    <t xml:space="preserve"> Lương có bản</t>
  </si>
  <si>
    <t>Các khoản phụ cấp</t>
  </si>
  <si>
    <t>Các khoản BH (BHHX, BHYT, KPCĐ, BHTN)</t>
  </si>
  <si>
    <t>1.2</t>
  </si>
  <si>
    <t>Chi phục vụ hoạt động</t>
  </si>
  <si>
    <t>Kinh phí tính theo biên chế chính thức được cấp có thẩm quyền giao</t>
  </si>
  <si>
    <t>a</t>
  </si>
  <si>
    <t>b</t>
  </si>
  <si>
    <t>c</t>
  </si>
  <si>
    <t>HS lương cơ bản, hệ số PC, hệ số các khoản có tính chất lương bình quân/người</t>
  </si>
  <si>
    <t>Dự toán</t>
  </si>
  <si>
    <t xml:space="preserve">Ước thực hiện </t>
  </si>
  <si>
    <t>Số TT</t>
  </si>
  <si>
    <t>Đơn vị: 1000 đồng</t>
  </si>
  <si>
    <t>A</t>
  </si>
  <si>
    <t>B</t>
  </si>
  <si>
    <t>III</t>
  </si>
  <si>
    <t>10% chi thường xuyên</t>
  </si>
  <si>
    <t>40% nguồn thu phí</t>
  </si>
  <si>
    <t>Tiền lương, phụ cấp và các khoản có tính lương (a+b-c)</t>
  </si>
  <si>
    <t>Đơn vị: Triệu đồng</t>
  </si>
  <si>
    <t>Năm 2020</t>
  </si>
  <si>
    <t>Biên chế chưa có mặt (hệ số 2,27 và các khoản đóng góp theo chế độ)</t>
  </si>
  <si>
    <t>II.1</t>
  </si>
  <si>
    <t>Kinh phí theo định mức</t>
  </si>
  <si>
    <t>II.2</t>
  </si>
  <si>
    <t>Đơn vị (UBND các huyện, thành phố):</t>
  </si>
  <si>
    <t>Tổng cộng</t>
  </si>
  <si>
    <t>Mức lương theo ngạch, bậc, chức vụ</t>
  </si>
  <si>
    <t>Tổng các khoản phụ cấp (1)</t>
  </si>
  <si>
    <t>Trong đó</t>
  </si>
  <si>
    <t>Các khoản đóng góp BHXH, BHYT, KPCĐ</t>
  </si>
  <si>
    <t>Phụ cấp khu vực</t>
  </si>
  <si>
    <t>Phụ cấp chức vụ</t>
  </si>
  <si>
    <t>Phụ cấp ưu đãi ngành</t>
  </si>
  <si>
    <t>Phụ cấp thu hút</t>
  </si>
  <si>
    <t>Phụ cấp thâm niên vượt khung</t>
  </si>
  <si>
    <t>Phụ cấp thâm niên nghề</t>
  </si>
  <si>
    <t>Phụ cấp trách nhiệm</t>
  </si>
  <si>
    <t>Phụ cấp công vụ theo NĐ 34/2012/NĐ-CP</t>
  </si>
  <si>
    <t>Phụ cấp lâu năm theo NĐ 116/2010/NĐ-CP</t>
  </si>
  <si>
    <t>Phụ cấp theo HD 05-HD/BTCTW</t>
  </si>
  <si>
    <t>Phụ cấp theo QĐ 3115 QĐ/TPTW</t>
  </si>
  <si>
    <t>Phụ cấp khác</t>
  </si>
  <si>
    <t>chênh lên</t>
  </si>
  <si>
    <t>cán bộ nghỉ việc</t>
  </si>
  <si>
    <t>bhtn</t>
  </si>
  <si>
    <t>NĐ 29</t>
  </si>
  <si>
    <t>dqtv</t>
  </si>
  <si>
    <t>lần đầu</t>
  </si>
  <si>
    <t>ra khỏi vùng</t>
  </si>
  <si>
    <t>hội đặc thù</t>
  </si>
  <si>
    <t>ưu đãi</t>
  </si>
  <si>
    <t>thu hót</t>
  </si>
  <si>
    <t>lâu năm</t>
  </si>
  <si>
    <t>Cán bộ chuyên trách, công chức xã</t>
  </si>
  <si>
    <t>IV</t>
  </si>
  <si>
    <t>Phụ cấp trách nhiệm cấp uỷ</t>
  </si>
  <si>
    <t xml:space="preserve"> + Uỷ viên cấp tỉnh</t>
  </si>
  <si>
    <t xml:space="preserve"> + Uỷ viên cấp huyện</t>
  </si>
  <si>
    <t xml:space="preserve"> + Uỷ viên cấp xã</t>
  </si>
  <si>
    <t>QUỸ TIỀN LƯƠNG NGẠCH BẬC, CÁC KHOẢN PHỤ CẤP, TRỢ CẤP THEO LƯƠNG VÀ CÁC KHOẢN ĐÓNG GÓP THEO CHẾ ĐỘ QUY ĐỊNH</t>
  </si>
  <si>
    <r>
      <rPr>
        <b/>
        <i/>
        <u val="single"/>
        <sz val="10"/>
        <rFont val="Times New Roman"/>
        <family val="1"/>
      </rPr>
      <t>Trong đó</t>
    </r>
    <r>
      <rPr>
        <sz val="10"/>
        <rFont val="Times New Roman"/>
        <family val="1"/>
      </rPr>
      <t>:</t>
    </r>
  </si>
  <si>
    <t xml:space="preserve"> - Phần quỹ lương ngạch bậc, các khoản phụ cấp, khoản đóng góp theo lương của các cơ quan, đơn vị theo quy định bảo đảm từ nguồn chi quản lý bộ máy hoặc từ nguồn khoán chi.</t>
  </si>
  <si>
    <t>- Phần quỹ lương ngạch bậc, các khoản phụ cấp, khoản đóng góp theo lương của các đối tượng có hệ số lương, ngạch bậc từ 1,86 trở xuống</t>
  </si>
  <si>
    <t>Cán bộ không chuyên trách cấp xã, thôn</t>
  </si>
  <si>
    <t>Phụ cấp dân quân tự vệ</t>
  </si>
  <si>
    <t>Phụ cấp Hội có tính chất đặc thù</t>
  </si>
  <si>
    <t>Phụ cấp Đại biểu HĐND các cấp</t>
  </si>
  <si>
    <t>Khu vực HCSN , Đảng , đoàn thể (bao gồm các lĩnh vực của cấp tỉnh và cấp huyện)</t>
  </si>
  <si>
    <t xml:space="preserve">Tổng quỹ lương, phụ cấp và các khoản đóng góp tháng 7/2020 theo NĐ 38/2019/NĐ-CP </t>
  </si>
  <si>
    <t>Biên chế được cấp có thẩm quyền giao hoặc phê duyệt năm 2020</t>
  </si>
  <si>
    <t>Tổng số đối tượng hưởng lương có mặt đến 01/7/2020</t>
  </si>
  <si>
    <t>Năm 2021</t>
  </si>
  <si>
    <t>TT</t>
  </si>
  <si>
    <t>Nguồn thực hiện cải cách tiền lương năm 2021</t>
  </si>
  <si>
    <t>Nguồn lương năm 2020 chuyển sang (nếu có)</t>
  </si>
  <si>
    <t>Kinh phí chi trả cho hợp đồng lao động theo NĐ 161/2018/NĐ-CP (ngoài quỹ tiền lương hàng năm)</t>
  </si>
  <si>
    <t>DỰ TOÁN CHI THƯỜNG XUYÊN</t>
  </si>
  <si>
    <t>Tên đơn vị: Sở Thông tin và Truyền thông</t>
  </si>
  <si>
    <t xml:space="preserve">Lương cơ bản + phụ cấp </t>
  </si>
  <si>
    <t xml:space="preserve">Các khoản đóng góp </t>
  </si>
  <si>
    <t xml:space="preserve">Đối với tiền lương: Tính theo mức lương của Hợp đồng thực tế </t>
  </si>
  <si>
    <t>Đối với kinh phí chi phục vụ hoạt động: (02 lái xe x 15 triệu + 02 HĐ khác x 7 triệu)</t>
  </si>
  <si>
    <t>Hoạt động thanh tra</t>
  </si>
  <si>
    <t>Buổi</t>
  </si>
  <si>
    <t>Cuộc</t>
  </si>
  <si>
    <t>Hoạt động</t>
  </si>
  <si>
    <t>Cái</t>
  </si>
  <si>
    <t>Bộ</t>
  </si>
  <si>
    <t>Trung tâm CNTT&amp;TT</t>
  </si>
  <si>
    <t>Hỗ trợ các đơn vị sử dụng các phần mềm một cửa điện tử và dịch vụ công, Quản lý văn bản và hồ sơ công việc thư điện tử, cổng thông tin điện tử</t>
  </si>
  <si>
    <t>Kinh phí tự chủ theo kết quả thẩm định PA tự chủ</t>
  </si>
  <si>
    <t>Sự nghiệp thông tin và Truyền thông</t>
  </si>
  <si>
    <t>Hoạt động Thông tin- Báo chí - Xuất bản, công tác thông tin đối ngoại:</t>
  </si>
  <si>
    <t>*</t>
  </si>
  <si>
    <t>Thông tin cơ sở</t>
  </si>
  <si>
    <t>Hoạt động Bưu chính Viễn thông</t>
  </si>
  <si>
    <t>-</t>
  </si>
  <si>
    <t>Hoạt động Công nghệ thông tin</t>
  </si>
  <si>
    <t>Văn phòng Sở</t>
  </si>
  <si>
    <t>Thực hiện nhiệm vụ quản lý chứng thư số (Kiểm tra tình hình sử dụng, quản lý chứng thư số, theo dõi, thực hiện mở khóa thiết bị,….)</t>
  </si>
  <si>
    <t>Tuyên truyền, phổ biến về lợi ích trong XD hệ thống Chính quyền điện tử, chính quyền số tỉnh BK</t>
  </si>
  <si>
    <t>Đánh giá ATTT cho các hệ thống thông tin của tỉnh BK lớp 3 theo mô hình 4 lớp</t>
  </si>
  <si>
    <t>Hoạt động của Ban chỉ đạo Xây dựng CQĐT (Hoạt động Ban chỉ đạo CNTT tỉnh)</t>
  </si>
  <si>
    <t>Hoạt động Ứng cứu sự cố mạng, máy tính của tỉnh</t>
  </si>
  <si>
    <t>Tuyên truyền chuyển đổi số</t>
  </si>
  <si>
    <t>Trung tâm Công nghệ thông tin</t>
  </si>
  <si>
    <t>Tiền Internet</t>
  </si>
  <si>
    <t>Tiền điện</t>
  </si>
  <si>
    <t>Bảo trì Trung tâm THDL</t>
  </si>
  <si>
    <t>Bảo trì, bảo dưỡng báo cháy tự động Trung tâm THDL</t>
  </si>
  <si>
    <t>Phí sử dụng địa chỉ Internet</t>
  </si>
  <si>
    <t xml:space="preserve">Mua sắm giấy phép bảo hành và dịch vụ kỹ thuật các thiết bị mạng, bảo mật và lưu trữ của Trung tâm THDL </t>
  </si>
  <si>
    <t>Thuê đường truyền số liệu chuyên dùng</t>
  </si>
  <si>
    <t>Duy trì chuyên trang Chung tay xây dựng chính quyền điện tử tỉnh Bắc Kạn</t>
  </si>
  <si>
    <t>Triển khai IPv6 tại Trung tâm THDL</t>
  </si>
  <si>
    <t xml:space="preserve">Sự nghiệp  kinh tế </t>
  </si>
  <si>
    <t xml:space="preserve">Thuê dịch vụ wifi công cộng, thực hiện Quy hoạch kỹ thuật hạ tầng viễn thông thụ động tỉnh Bắc Kạn </t>
  </si>
  <si>
    <t>Kế hoạch thuê dịch vụ CNTT phần mềm một cửa, một cửa liên thông và dịch vụ công mức độ cao</t>
  </si>
  <si>
    <t>Kế hoạch thuê dịch vụ CNTT phần mềm QLTT cán bộ, công chức, viên chức và lao động HĐ theo Nghị định 68/2000/NĐ-CP ngày 17/11/2000 của Chính phủ</t>
  </si>
  <si>
    <t xml:space="preserve">Chương trình mục tiêu </t>
  </si>
  <si>
    <t>Chương trình mục tiêu CNTT: Chuyển đổi, chuẩn hóa và tạo lập dữ liệu dùng chung</t>
  </si>
  <si>
    <t>Chương trình mục tiêu đảm bảo ATGT, PCCN phòng chống tội phạm và ma túy</t>
  </si>
  <si>
    <t>Chương trình mục tiêu Quốc gia Giảm nghèo và bền vững</t>
  </si>
  <si>
    <t>Chương trình mục tiêu Quốc gia xây dựng nông thôn mới</t>
  </si>
  <si>
    <t>Kinh phí thực hiện nhiệm vụ</t>
  </si>
  <si>
    <t>Kế hoạch thuê dịch vụ CNTT Giám sát an toàn thông tin hệ thống phần mềm dùng chung phục vụ chính quyền điện tử tỉnh BK</t>
  </si>
  <si>
    <t>Kinh phí thuê dịch vụ CNTT để triển khai nhiệm vụ hệ thống thông tin báo cáo cấp tỉnh</t>
  </si>
  <si>
    <t>Hoạt động báo chí</t>
  </si>
  <si>
    <t>Hoạt động xuất bản</t>
  </si>
  <si>
    <t>Công tác thông tin đối ngoại</t>
  </si>
  <si>
    <t>d</t>
  </si>
  <si>
    <t>DỰ TOÁN CHI NGÂN SÁCH CẤP TỈNH GIAI ĐOẠN 2021-2023</t>
  </si>
  <si>
    <t>Giai đoạn 2021-2023</t>
  </si>
  <si>
    <t>Năm 2022</t>
  </si>
  <si>
    <t>Năm 2023</t>
  </si>
  <si>
    <t>Thuê dịch vụ đánh giá, giám sát an toàn thông tin Website của tỉnh (Giám sát ATTT theo quy định các website: Cổng thông tin điện tử tỉnh Bắc Kạn; Cổng thông tin HĐND tỉnh; website cải cách HCNN tỉnh bắc Kạn)</t>
  </si>
  <si>
    <t>Tổ chức hoạt động ứng cứu sự cố theo  05/2017/QĐ-TTg quy định về hệ thống phương án ứng cứu khẩn cấp bảo đảm an toàn thông tin mạng quốc gia</t>
  </si>
  <si>
    <t xml:space="preserve">Cấp bổ sung thực hiện nhiệm vụ xây dựng APP ký số di động </t>
  </si>
  <si>
    <t>SỞ Y TẾ BẮC KẠN</t>
  </si>
  <si>
    <t>BỆNH VIỆN ĐA KHOA TỈNH</t>
  </si>
  <si>
    <t>Người lập biểu</t>
  </si>
  <si>
    <t>Thủ trưởng đơn vị</t>
  </si>
  <si>
    <t>3.1</t>
  </si>
  <si>
    <t>3.2</t>
  </si>
  <si>
    <t>3.1.1</t>
  </si>
  <si>
    <t>3.1.2</t>
  </si>
  <si>
    <t>1.3</t>
  </si>
  <si>
    <t>1.4</t>
  </si>
  <si>
    <t>1.5</t>
  </si>
  <si>
    <t>C</t>
  </si>
  <si>
    <t>Ghi chú</t>
  </si>
  <si>
    <t>Chương: 423</t>
  </si>
  <si>
    <t>Nguồn thu phí được để lại</t>
  </si>
  <si>
    <t xml:space="preserve">Ngân sách trong nước </t>
  </si>
  <si>
    <t>Kinh phí phòng chống cháy nổ</t>
  </si>
  <si>
    <t>Vốn vay, viện trợ theo quy định của pháp luật</t>
  </si>
  <si>
    <t>Nguồn thu hợp pháp khác</t>
  </si>
  <si>
    <t>Chi từ nguồn thu sự nghiệp, dịch vụ</t>
  </si>
  <si>
    <t>Trích khấu hao tài sản cố định theo quy định</t>
  </si>
  <si>
    <t>Nộp thuế và các khoản nộp NSNN khác theo quy định</t>
  </si>
  <si>
    <t>Chi từ nguồn thu phí được để lại</t>
  </si>
  <si>
    <t>Chi từ nguồn NSNN</t>
  </si>
  <si>
    <t>Ngân sách trong nước</t>
  </si>
  <si>
    <t>Chi từ nguồn thu hợp pháp khác</t>
  </si>
  <si>
    <t>(Ký tên, đóng dấu)</t>
  </si>
  <si>
    <t xml:space="preserve">Kinh phí thực hiện các chính sách của Nhà nước; nhiệm vụ được Nhà nước giao </t>
  </si>
  <si>
    <t>Từ hoạt động dịch vụ khám bệnh, chữa bệnh</t>
  </si>
  <si>
    <t>Nguồn Ngân sách Nhà nước</t>
  </si>
  <si>
    <t xml:space="preserve"> Đào tạo lại, bồi dưỡng nghiệp vụ khác (423.070.085)</t>
  </si>
  <si>
    <t>Giáo dục sau đại học (423.070.082)</t>
  </si>
  <si>
    <t>Giáo duc, đào tạo, dạy nghề (423.070)</t>
  </si>
  <si>
    <t>Tập huấn chuyên môn cho y tế thôn bản</t>
  </si>
  <si>
    <t xml:space="preserve"> + Kinh phí triển khai hồ sơ bệnh án điện tử</t>
  </si>
  <si>
    <t>Chi sự nghiệp Chương trình MTQG, Chương trình mục tiêu</t>
  </si>
  <si>
    <t xml:space="preserve">Chương trình Y tế - Dân số </t>
  </si>
  <si>
    <t>+ Kinh phí phòng chống Lao</t>
  </si>
  <si>
    <t>+ Kinh phí Hoạt động đảm bảo an toàn truyền máu và phòng chống các bệnh lý huyết học</t>
  </si>
  <si>
    <t>+ Kinh phí phòng chống HIV/AIDS</t>
  </si>
  <si>
    <t>+ Hoạt động vệ sinh an toàn thực phẩm</t>
  </si>
  <si>
    <t>Từ các hoạt động dịch vụ khác</t>
  </si>
  <si>
    <t>Kinh phí thường xuyên theo phương án tự chủ</t>
  </si>
  <si>
    <t>Kinh phí tổ chức Tuần Văn hóa-Du lịch tỉnh Bắc Kạn, năm 2024</t>
  </si>
  <si>
    <t>Sự nghiệp kinh tế và dịch vụ khác (423.280.338)</t>
  </si>
  <si>
    <t>3.1.2.1</t>
  </si>
  <si>
    <t>3.1.2.2</t>
  </si>
  <si>
    <t>Sự nghiệp y tế, dân số và gia đình (423.130)</t>
  </si>
  <si>
    <t>3.1.2.3</t>
  </si>
  <si>
    <t>3.1.2.4</t>
  </si>
  <si>
    <t>3.1.2.5</t>
  </si>
  <si>
    <t>Đào tạo liên tục và đào tạo lại cán bộ ngành y tế</t>
  </si>
  <si>
    <t>Đào tạo mới cho nhân viên YTTB năm 2024 (tại các phường, thị trấn, tiểu khu sau khi Nghị quyết hỗ trợ mức phụ cấp cho nhân viên YTTB được HĐND tỉnh thông qua</t>
  </si>
  <si>
    <t>Kinh phí Thuê tư vấn lập E-HSMT và đánh giá E-HSDT các gói thầu mua thuốc tập trung cấp địa phương cho các cơ sở ý tế trên địa bàn tỉnh Bắc Kạn năm 2024-2025</t>
  </si>
  <si>
    <t>Kinh phí chỉ đạo tuyến</t>
  </si>
  <si>
    <t>(Kèm theo Quyết định số          /BVĐK-TCKT ngày     /4/2024 của Bệnh viện đa khoa tỉnh Bắc Kạn)</t>
  </si>
  <si>
    <t>Đơn vị: Đồng</t>
  </si>
  <si>
    <t xml:space="preserve">Chi mua hàng hóa, dịch vụ phục vụ quản lý </t>
  </si>
  <si>
    <t>Chi khác theo quy định</t>
  </si>
  <si>
    <t>DỰ TOÁN 
THU, CHI HOẠT ĐỘNG SỰ NGHIỆP NĂM 2024</t>
  </si>
  <si>
    <t>Nguồn thu sự nghiệp, dịch vụ</t>
  </si>
  <si>
    <t>Chi lương, phụ cấp và các khoản đóng góp theo lương.</t>
  </si>
  <si>
    <t>1.6</t>
  </si>
  <si>
    <t>Chương trình mục tiêu quốc gia phát triển kinh tế - xã hội vùng đồng bào dân tộc thiểu số và miền núi</t>
  </si>
  <si>
    <t>Bắc Kạn, ngày     tháng 4 năm 2024</t>
  </si>
  <si>
    <t>Tổng Thu</t>
  </si>
  <si>
    <t>Tổng chi</t>
  </si>
  <si>
    <r>
      <t xml:space="preserve">Chi hoạt động chuyên môn </t>
    </r>
    <r>
      <rPr>
        <i/>
        <sz val="12"/>
        <rFont val="times new roman"/>
        <family val="1"/>
      </rPr>
      <t>(Mua thuốc, hóa chất, vật tư y tế…)</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</si>
</sst>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0\ _ _-;\-* #,##0.00\ _ _-;_-* &quot;-&quot;??\ _ _-;_-@_-"/>
    <numFmt numFmtId="175" formatCode="_(* #,##0_);_(* \(#,##0\);_(* &quot;-&quot;??_);_(@_)"/>
    <numFmt numFmtId="176" formatCode="#,##0.0"/>
    <numFmt numFmtId="177" formatCode="_(* #,##0.000_);_(* \(#,##0.000\);_(* &quot;-&quot;??_);_(@_)"/>
    <numFmt numFmtId="178" formatCode="#,##0.000"/>
    <numFmt numFmtId="179" formatCode="_(* #,##0.000_);_(* \(#,##0.000\);_(* &quot;-&quot;???_);_(@_)"/>
    <numFmt numFmtId="180" formatCode="0.0"/>
    <numFmt numFmtId="181" formatCode="_(* #,##0.0_);_(* \(#,##0.0\);_(* &quot;-&quot;??_);_(@_)"/>
    <numFmt numFmtId="182" formatCode="_-* #,##0\ _€_-;\-* #,##0\ _€_-;_-* &quot;-&quot;??\ _€_-;_-@_-"/>
    <numFmt numFmtId="183" formatCode="#.#####"/>
    <numFmt numFmtId="184" formatCode="_(* #.##0._);_(* \(#.##0.\);_(* &quot;-&quot;??_);_(@_)"/>
    <numFmt numFmtId="185" formatCode="#,##0;[Red]#,##0"/>
    <numFmt numFmtId="186" formatCode="_(* #.#._);_(* \(#.#.\);_(* &quot;-&quot;??_);_(@_ⴆ"/>
    <numFmt numFmtId="187" formatCode="#,##0.00000"/>
    <numFmt numFmtId="188" formatCode="_(* #,##0.0000_);_(* \(#,##0.0000\);_(* &quot;-&quot;??_);_(@_)"/>
    <numFmt numFmtId="189" formatCode="&quot;Yes&quot;;&quot;Yes&quot;;&quot;No&quot;"/>
    <numFmt numFmtId="190" formatCode="&quot;True&quot;;&quot;True&quot;;&quot;False&quot;"/>
    <numFmt numFmtId="191" formatCode="&quot;On&quot;;&quot;On&quot;;&quot;Off&quot;"/>
    <numFmt numFmtId="192" formatCode="[$€-2]\ #,##0.00_);[Red]\([$€-2]\ #,##0.00\)"/>
    <numFmt numFmtId="193" formatCode="_(* #,##0.0_);_(* \(#,##0.0\);_(* &quot;-&quot;?_);_(@_)"/>
    <numFmt numFmtId="194" formatCode="#,##0.0000"/>
    <numFmt numFmtId="195" formatCode="0.0000"/>
    <numFmt numFmtId="196" formatCode="0.000"/>
    <numFmt numFmtId="197" formatCode="0.000000"/>
    <numFmt numFmtId="198" formatCode="0.0000000"/>
    <numFmt numFmtId="199" formatCode="0.00000"/>
    <numFmt numFmtId="200" formatCode="0.00%;\-0.00%;"/>
    <numFmt numFmtId="201" formatCode="#,##0&quot; &quot;;\(#,##0&quot; &quot;\);"/>
    <numFmt numFmtId="202" formatCode="_(* #,##0.00000_);_(* \(#,##0.00000\);_(* &quot;-&quot;??_);_(@_)"/>
    <numFmt numFmtId="203" formatCode="_-* #,##0_-;\-* #,##0_-;_-* &quot;-&quot;??_-;_-@_-"/>
  </numFmts>
  <fonts count="88">
    <font>
      <sz val="10"/>
      <name val="Arial"/>
      <family val="0"/>
    </font>
    <font>
      <sz val="12"/>
      <name val="Times New Roman"/>
      <family val="1"/>
    </font>
    <font>
      <b/>
      <sz val="12"/>
      <name val="Times New Roman"/>
      <family val="1"/>
    </font>
    <font>
      <i/>
      <sz val="12"/>
      <name val="Times New Roman"/>
      <family val="1"/>
    </font>
    <font>
      <sz val="12"/>
      <name val=".VnArial Narrow"/>
      <family val="2"/>
    </font>
    <font>
      <b/>
      <sz val="10"/>
      <name val="Times New Roman"/>
      <family val="1"/>
    </font>
    <font>
      <sz val="12"/>
      <name val=".VnTime"/>
      <family val="2"/>
    </font>
    <font>
      <b/>
      <sz val="12"/>
      <name val="Arial"/>
      <family val="2"/>
    </font>
    <font>
      <i/>
      <sz val="10"/>
      <name val="Times New Roman"/>
      <family val="1"/>
    </font>
    <font>
      <sz val="10"/>
      <name val=".VnTime"/>
      <family val="2"/>
    </font>
    <font>
      <b/>
      <sz val="10"/>
      <name val=".VnTime"/>
      <family val="2"/>
    </font>
    <font>
      <sz val="10"/>
      <name val="Times New Roman"/>
      <family val="1"/>
    </font>
    <font>
      <b/>
      <i/>
      <u val="single"/>
      <sz val="10"/>
      <name val="Times New Roman"/>
      <family val="1"/>
    </font>
    <font>
      <b/>
      <i/>
      <sz val="12"/>
      <name val="Times New Roman"/>
      <family val="1"/>
    </font>
    <font>
      <sz val="11"/>
      <color indexed="8"/>
      <name val="Calibri"/>
      <family val="2"/>
    </font>
    <font>
      <i/>
      <sz val="11"/>
      <name val="Times New Roman"/>
      <family val="1"/>
    </font>
    <font>
      <sz val="11"/>
      <name val="Times New Roman"/>
      <family val="1"/>
    </font>
    <font>
      <b/>
      <sz val="11"/>
      <name val="Times New Roman"/>
      <family val="1"/>
    </font>
    <font>
      <b/>
      <i/>
      <sz val="11"/>
      <name val="Times New Roman"/>
      <family val="1"/>
    </font>
    <font>
      <sz val="11"/>
      <name val="times new roman"/>
      <family val="2"/>
    </font>
    <font>
      <sz val="12"/>
      <name val="times new roman"/>
      <family val="2"/>
    </font>
    <font>
      <b/>
      <sz val="12"/>
      <name val="times new roman"/>
      <family val="2"/>
    </font>
    <font>
      <b/>
      <sz val="11"/>
      <name val="times new roman"/>
      <family val="2"/>
    </font>
    <font>
      <b/>
      <sz val="14"/>
      <name val="times new roman"/>
      <family val="2"/>
    </font>
    <font>
      <i/>
      <sz val="12"/>
      <name val="times new roman"/>
      <family val="2"/>
    </font>
    <font>
      <b/>
      <i/>
      <sz val="12"/>
      <name val="times new roman"/>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2"/>
      <color indexed="8"/>
      <name val="Times New Roman"/>
      <family val="2"/>
    </font>
    <font>
      <sz val="11"/>
      <color indexed="8"/>
      <name val="times new roman"/>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8"/>
      <name val="Arial"/>
      <family val="2"/>
    </font>
    <font>
      <b/>
      <sz val="12"/>
      <color indexed="8"/>
      <name val="Times New Roman"/>
      <family val="1"/>
    </font>
    <font>
      <b/>
      <sz val="11"/>
      <color indexed="8"/>
      <name val="Times New Roman"/>
      <family val="1"/>
    </font>
    <font>
      <sz val="11"/>
      <color indexed="8"/>
      <name val="Times New Roman"/>
      <family val="1"/>
    </font>
    <font>
      <sz val="11"/>
      <color indexed="10"/>
      <name val="times new roman"/>
      <family val="2"/>
    </font>
    <font>
      <sz val="14"/>
      <name val="Times New Roman"/>
      <family val="1"/>
    </font>
    <font>
      <b/>
      <sz val="14"/>
      <color indexed="8"/>
      <name val="Times New Roman"/>
      <family val="1"/>
    </font>
    <font>
      <sz val="11"/>
      <color indexed="9"/>
      <name val="times new roman"/>
      <family val="2"/>
    </font>
    <font>
      <i/>
      <sz val="12"/>
      <color indexed="9"/>
      <name val="times new roman"/>
      <family val="2"/>
    </font>
    <font>
      <b/>
      <sz val="12"/>
      <color indexed="9"/>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sz val="11"/>
      <color theme="1"/>
      <name val="times new roman"/>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Times New Roman"/>
      <family val="1"/>
    </font>
    <font>
      <b/>
      <sz val="11"/>
      <color theme="1"/>
      <name val="Times New Roman"/>
      <family val="1"/>
    </font>
    <font>
      <sz val="11"/>
      <color theme="1"/>
      <name val="Times New Roman"/>
      <family val="1"/>
    </font>
    <font>
      <sz val="14"/>
      <name val="Cambria"/>
      <family val="1"/>
    </font>
    <font>
      <b/>
      <sz val="14"/>
      <color theme="1"/>
      <name val="Times New Roman"/>
      <family val="1"/>
    </font>
    <font>
      <sz val="11"/>
      <color rgb="FFFF0000"/>
      <name val="times new roman"/>
      <family val="2"/>
    </font>
    <font>
      <sz val="11"/>
      <color theme="0"/>
      <name val="times new roman"/>
      <family val="2"/>
    </font>
    <font>
      <i/>
      <sz val="12"/>
      <color theme="0"/>
      <name val="times new roman"/>
      <family val="2"/>
    </font>
    <font>
      <b/>
      <sz val="12"/>
      <color theme="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57" fillId="0" borderId="0" applyFont="0" applyFill="0" applyBorder="0" applyAlignment="0" applyProtection="0"/>
    <xf numFmtId="174" fontId="57"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8" applyNumberFormat="0" applyFill="0" applyAlignment="0" applyProtection="0"/>
    <xf numFmtId="0" fontId="73" fillId="31" borderId="0" applyNumberFormat="0" applyBorder="0" applyAlignment="0" applyProtection="0"/>
    <xf numFmtId="0" fontId="0" fillId="0" borderId="0">
      <alignment/>
      <protection/>
    </xf>
    <xf numFmtId="0" fontId="4" fillId="0" borderId="0">
      <alignment/>
      <protection/>
    </xf>
    <xf numFmtId="0" fontId="57" fillId="0" borderId="0">
      <alignment/>
      <protection/>
    </xf>
    <xf numFmtId="0" fontId="62" fillId="0" borderId="0">
      <alignment/>
      <protection/>
    </xf>
    <xf numFmtId="0" fontId="6" fillId="0" borderId="0">
      <alignment/>
      <protection/>
    </xf>
    <xf numFmtId="0" fontId="1" fillId="0" borderId="0">
      <alignment/>
      <protection/>
    </xf>
    <xf numFmtId="0" fontId="6" fillId="0" borderId="0">
      <alignment/>
      <protection/>
    </xf>
    <xf numFmtId="0" fontId="14" fillId="0" borderId="0">
      <alignment/>
      <protection/>
    </xf>
    <xf numFmtId="0" fontId="0" fillId="0" borderId="0">
      <alignment/>
      <protection/>
    </xf>
    <xf numFmtId="0" fontId="62" fillId="0" borderId="0">
      <alignment/>
      <protection/>
    </xf>
    <xf numFmtId="0" fontId="63" fillId="0" borderId="0">
      <alignment/>
      <protection/>
    </xf>
    <xf numFmtId="0" fontId="14" fillId="0" borderId="0">
      <alignment/>
      <protection/>
    </xf>
    <xf numFmtId="0" fontId="6"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74" fillId="27" borderId="10"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0" applyNumberFormat="0" applyFill="0" applyBorder="0" applyAlignment="0" applyProtection="0"/>
  </cellStyleXfs>
  <cellXfs count="24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0" xfId="83" applyFont="1" applyFill="1">
      <alignment/>
      <protection/>
    </xf>
    <xf numFmtId="0" fontId="10" fillId="0" borderId="0" xfId="83" applyFont="1" applyFill="1">
      <alignment/>
      <protection/>
    </xf>
    <xf numFmtId="179" fontId="10" fillId="0" borderId="0" xfId="83" applyNumberFormat="1" applyFont="1" applyFill="1">
      <alignment/>
      <protection/>
    </xf>
    <xf numFmtId="179" fontId="9" fillId="0" borderId="0" xfId="83" applyNumberFormat="1" applyFont="1" applyFill="1">
      <alignment/>
      <protection/>
    </xf>
    <xf numFmtId="179" fontId="9" fillId="0" borderId="0" xfId="83" applyNumberFormat="1" applyFont="1" applyFill="1" applyAlignment="1">
      <alignment vertical="center"/>
      <protection/>
    </xf>
    <xf numFmtId="0" fontId="10" fillId="0" borderId="0" xfId="83" applyFont="1" applyFill="1" applyAlignment="1">
      <alignment vertical="center"/>
      <protection/>
    </xf>
    <xf numFmtId="0" fontId="9" fillId="0" borderId="0" xfId="83" applyFont="1" applyFill="1" applyAlignment="1">
      <alignment vertical="center"/>
      <protection/>
    </xf>
    <xf numFmtId="0" fontId="78" fillId="0" borderId="0" xfId="0" applyFont="1" applyFill="1" applyAlignment="1">
      <alignment/>
    </xf>
    <xf numFmtId="0" fontId="11" fillId="0" borderId="0" xfId="83" applyFont="1" applyFill="1" applyAlignment="1">
      <alignment horizontal="center"/>
      <protection/>
    </xf>
    <xf numFmtId="43" fontId="11" fillId="0" borderId="0" xfId="83" applyNumberFormat="1" applyFont="1" applyFill="1">
      <alignment/>
      <protection/>
    </xf>
    <xf numFmtId="43" fontId="11" fillId="0" borderId="0" xfId="42" applyNumberFormat="1" applyFont="1" applyFill="1" applyAlignment="1">
      <alignment/>
    </xf>
    <xf numFmtId="3" fontId="11" fillId="0" borderId="0" xfId="83" applyNumberFormat="1" applyFont="1" applyFill="1">
      <alignment/>
      <protection/>
    </xf>
    <xf numFmtId="43" fontId="11" fillId="0" borderId="0" xfId="42" applyFont="1" applyFill="1" applyAlignment="1">
      <alignment/>
    </xf>
    <xf numFmtId="177" fontId="11" fillId="0" borderId="0" xfId="42" applyNumberFormat="1" applyFont="1" applyFill="1" applyAlignment="1">
      <alignment/>
    </xf>
    <xf numFmtId="0" fontId="5" fillId="0" borderId="13" xfId="83" applyNumberFormat="1" applyFont="1" applyFill="1" applyBorder="1" applyAlignment="1">
      <alignment horizontal="center" vertical="center" wrapText="1"/>
      <protection/>
    </xf>
    <xf numFmtId="0" fontId="5" fillId="0" borderId="14" xfId="83" applyFont="1" applyFill="1" applyBorder="1" applyAlignment="1">
      <alignment horizontal="center" vertical="center" wrapText="1"/>
      <protection/>
    </xf>
    <xf numFmtId="0" fontId="5" fillId="0" borderId="12" xfId="83" applyNumberFormat="1" applyFont="1" applyFill="1" applyBorder="1" applyAlignment="1">
      <alignment horizontal="center" vertical="center" wrapText="1"/>
      <protection/>
    </xf>
    <xf numFmtId="3" fontId="11" fillId="0" borderId="12" xfId="83" applyNumberFormat="1" applyFont="1" applyFill="1" applyBorder="1" applyAlignment="1">
      <alignment horizontal="center" vertical="center" wrapText="1"/>
      <protection/>
    </xf>
    <xf numFmtId="3" fontId="10" fillId="0" borderId="0" xfId="83" applyNumberFormat="1" applyFont="1" applyFill="1">
      <alignment/>
      <protection/>
    </xf>
    <xf numFmtId="0" fontId="10" fillId="0" borderId="15" xfId="83" applyFont="1" applyFill="1" applyBorder="1" applyAlignment="1">
      <alignment horizontal="center"/>
      <protection/>
    </xf>
    <xf numFmtId="49" fontId="5" fillId="0" borderId="15" xfId="83" applyNumberFormat="1" applyFont="1" applyFill="1" applyBorder="1" applyAlignment="1">
      <alignment horizontal="center"/>
      <protection/>
    </xf>
    <xf numFmtId="175" fontId="5" fillId="0" borderId="15" xfId="42" applyNumberFormat="1" applyFont="1" applyFill="1" applyBorder="1" applyAlignment="1">
      <alignment horizontal="right" vertical="center" wrapText="1"/>
    </xf>
    <xf numFmtId="43" fontId="5" fillId="0" borderId="15" xfId="42" applyNumberFormat="1" applyFont="1" applyFill="1" applyBorder="1" applyAlignment="1">
      <alignment horizontal="right" vertical="center" wrapText="1"/>
    </xf>
    <xf numFmtId="179" fontId="10" fillId="0" borderId="0" xfId="83" applyNumberFormat="1" applyFont="1" applyFill="1" applyAlignment="1">
      <alignment wrapText="1"/>
      <protection/>
    </xf>
    <xf numFmtId="0" fontId="10" fillId="0" borderId="16" xfId="83" applyFont="1" applyFill="1" applyBorder="1" applyAlignment="1">
      <alignment horizontal="center" vertical="center"/>
      <protection/>
    </xf>
    <xf numFmtId="49" fontId="5" fillId="0" borderId="16" xfId="83" applyNumberFormat="1" applyFont="1" applyFill="1" applyBorder="1" applyAlignment="1">
      <alignment horizontal="left" vertical="center" wrapText="1"/>
      <protection/>
    </xf>
    <xf numFmtId="175" fontId="5" fillId="0" borderId="16" xfId="42" applyNumberFormat="1" applyFont="1" applyFill="1" applyBorder="1" applyAlignment="1">
      <alignment horizontal="right" vertical="center" wrapText="1"/>
    </xf>
    <xf numFmtId="43" fontId="5" fillId="0" borderId="16" xfId="42" applyFont="1" applyFill="1" applyBorder="1" applyAlignment="1">
      <alignment horizontal="right" vertical="center" wrapText="1"/>
    </xf>
    <xf numFmtId="43" fontId="5" fillId="0" borderId="16" xfId="42" applyNumberFormat="1" applyFont="1" applyFill="1" applyBorder="1" applyAlignment="1">
      <alignment horizontal="right" vertical="center" wrapText="1"/>
    </xf>
    <xf numFmtId="179" fontId="10" fillId="33" borderId="0" xfId="83" applyNumberFormat="1" applyFont="1" applyFill="1">
      <alignment/>
      <protection/>
    </xf>
    <xf numFmtId="0" fontId="9" fillId="0" borderId="17" xfId="83" applyFont="1" applyFill="1" applyBorder="1" applyAlignment="1">
      <alignment horizontal="center" vertical="center"/>
      <protection/>
    </xf>
    <xf numFmtId="49" fontId="11" fillId="0" borderId="17" xfId="83" applyNumberFormat="1" applyFont="1" applyFill="1" applyBorder="1" applyAlignment="1" quotePrefix="1">
      <alignment vertical="center" wrapText="1"/>
      <protection/>
    </xf>
    <xf numFmtId="3" fontId="11" fillId="0" borderId="17" xfId="83" applyNumberFormat="1" applyFont="1" applyFill="1" applyBorder="1" applyAlignment="1">
      <alignment horizontal="right" vertical="center" wrapText="1"/>
      <protection/>
    </xf>
    <xf numFmtId="43" fontId="11" fillId="0" borderId="17" xfId="42" applyNumberFormat="1" applyFont="1" applyFill="1" applyBorder="1" applyAlignment="1">
      <alignment horizontal="right" vertical="center" wrapText="1"/>
    </xf>
    <xf numFmtId="3" fontId="9" fillId="0" borderId="0" xfId="83" applyNumberFormat="1" applyFont="1" applyFill="1">
      <alignment/>
      <protection/>
    </xf>
    <xf numFmtId="43" fontId="9" fillId="0" borderId="0" xfId="83" applyNumberFormat="1" applyFont="1" applyFill="1" applyAlignment="1">
      <alignment vertical="center"/>
      <protection/>
    </xf>
    <xf numFmtId="0" fontId="9" fillId="0" borderId="17" xfId="83" applyFont="1" applyFill="1" applyBorder="1" applyAlignment="1">
      <alignment horizontal="center" vertical="center" wrapText="1"/>
      <protection/>
    </xf>
    <xf numFmtId="0" fontId="11" fillId="0" borderId="17" xfId="83" applyFont="1" applyFill="1" applyBorder="1" applyAlignment="1">
      <alignment horizontal="center" vertical="center"/>
      <protection/>
    </xf>
    <xf numFmtId="0" fontId="5" fillId="0" borderId="17" xfId="83" applyFont="1" applyFill="1" applyBorder="1" applyAlignment="1">
      <alignment horizontal="center" vertical="center"/>
      <protection/>
    </xf>
    <xf numFmtId="49" fontId="5" fillId="0" borderId="17" xfId="83" applyNumberFormat="1" applyFont="1" applyFill="1" applyBorder="1" applyAlignment="1">
      <alignment vertical="center" wrapText="1"/>
      <protection/>
    </xf>
    <xf numFmtId="3" fontId="5" fillId="0" borderId="17" xfId="83" applyNumberFormat="1" applyFont="1" applyFill="1" applyBorder="1" applyAlignment="1">
      <alignment horizontal="right" vertical="center" wrapText="1"/>
      <protection/>
    </xf>
    <xf numFmtId="43" fontId="5" fillId="0" borderId="17" xfId="42" applyNumberFormat="1" applyFont="1" applyFill="1" applyBorder="1" applyAlignment="1">
      <alignment horizontal="right" vertical="center" wrapText="1"/>
    </xf>
    <xf numFmtId="0" fontId="11" fillId="0" borderId="18" xfId="83" applyFont="1" applyFill="1" applyBorder="1" applyAlignment="1">
      <alignment horizontal="center" vertical="center"/>
      <protection/>
    </xf>
    <xf numFmtId="3" fontId="11" fillId="0" borderId="18" xfId="83" applyNumberFormat="1" applyFont="1" applyFill="1" applyBorder="1" applyAlignment="1">
      <alignment horizontal="right" vertical="center" wrapText="1"/>
      <protection/>
    </xf>
    <xf numFmtId="43" fontId="5" fillId="0" borderId="12" xfId="42" applyNumberFormat="1" applyFont="1" applyFill="1" applyBorder="1" applyAlignment="1">
      <alignment horizontal="right" vertical="center" wrapText="1"/>
    </xf>
    <xf numFmtId="0" fontId="5" fillId="0" borderId="16" xfId="83" applyFont="1" applyFill="1" applyBorder="1" applyAlignment="1">
      <alignment horizontal="center" vertical="center"/>
      <protection/>
    </xf>
    <xf numFmtId="49" fontId="5" fillId="0" borderId="16" xfId="83" applyNumberFormat="1" applyFont="1" applyFill="1" applyBorder="1" applyAlignment="1">
      <alignment vertical="center" wrapText="1"/>
      <protection/>
    </xf>
    <xf numFmtId="3" fontId="5" fillId="0" borderId="16" xfId="83" applyNumberFormat="1" applyFont="1" applyFill="1" applyBorder="1" applyAlignment="1">
      <alignment horizontal="right" vertical="center" wrapText="1"/>
      <protection/>
    </xf>
    <xf numFmtId="177" fontId="5" fillId="0" borderId="16" xfId="51" applyNumberFormat="1" applyFont="1" applyFill="1" applyBorder="1" applyAlignment="1">
      <alignment horizontal="right" vertical="center" wrapText="1"/>
    </xf>
    <xf numFmtId="49" fontId="8" fillId="0" borderId="17" xfId="83" applyNumberFormat="1" applyFont="1" applyFill="1" applyBorder="1" applyAlignment="1">
      <alignment vertical="center" wrapText="1"/>
      <protection/>
    </xf>
    <xf numFmtId="177" fontId="11" fillId="0" borderId="17" xfId="51" applyNumberFormat="1" applyFont="1" applyFill="1" applyBorder="1" applyAlignment="1">
      <alignment horizontal="right" vertical="center" wrapText="1"/>
    </xf>
    <xf numFmtId="49" fontId="8" fillId="0" borderId="18" xfId="83" applyNumberFormat="1" applyFont="1" applyFill="1" applyBorder="1" applyAlignment="1">
      <alignment vertical="center" wrapText="1"/>
      <protection/>
    </xf>
    <xf numFmtId="177" fontId="11" fillId="0" borderId="18" xfId="51" applyNumberFormat="1" applyFont="1" applyFill="1" applyBorder="1" applyAlignment="1">
      <alignment horizontal="right" vertical="center" wrapText="1"/>
    </xf>
    <xf numFmtId="0" fontId="0" fillId="0" borderId="0" xfId="0" applyFont="1" applyFill="1" applyAlignment="1">
      <alignment/>
    </xf>
    <xf numFmtId="3" fontId="0" fillId="0" borderId="0" xfId="0" applyNumberFormat="1" applyFont="1" applyFill="1" applyAlignment="1">
      <alignment/>
    </xf>
    <xf numFmtId="49" fontId="11" fillId="0" borderId="16" xfId="83" applyNumberFormat="1" applyFont="1" applyFill="1" applyBorder="1" applyAlignment="1">
      <alignment horizontal="left" vertical="center" wrapText="1"/>
      <protection/>
    </xf>
    <xf numFmtId="0" fontId="5" fillId="0" borderId="18" xfId="83" applyFont="1" applyFill="1" applyBorder="1" applyAlignment="1">
      <alignment horizontal="center" vertical="center"/>
      <protection/>
    </xf>
    <xf numFmtId="49" fontId="5" fillId="0" borderId="18" xfId="83" applyNumberFormat="1" applyFont="1" applyFill="1" applyBorder="1" applyAlignment="1">
      <alignment vertical="center" wrapText="1"/>
      <protection/>
    </xf>
    <xf numFmtId="3" fontId="5" fillId="0" borderId="18" xfId="83" applyNumberFormat="1" applyFont="1" applyFill="1" applyBorder="1" applyAlignment="1">
      <alignment horizontal="right" vertical="center" wrapText="1"/>
      <protection/>
    </xf>
    <xf numFmtId="43" fontId="5" fillId="0" borderId="18" xfId="42" applyNumberFormat="1" applyFont="1" applyFill="1" applyBorder="1" applyAlignment="1">
      <alignment horizontal="right" vertical="center" wrapText="1"/>
    </xf>
    <xf numFmtId="43" fontId="5" fillId="0" borderId="19" xfId="42" applyNumberFormat="1" applyFont="1" applyFill="1" applyBorder="1" applyAlignment="1">
      <alignment horizontal="right" vertical="center" wrapText="1"/>
    </xf>
    <xf numFmtId="0" fontId="2" fillId="0" borderId="0" xfId="83" applyFont="1" applyFill="1">
      <alignment/>
      <protection/>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0" fontId="1"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16" fillId="34" borderId="12" xfId="0" applyFont="1" applyFill="1" applyBorder="1" applyAlignment="1">
      <alignment vertical="center" wrapText="1"/>
    </xf>
    <xf numFmtId="3" fontId="17" fillId="34" borderId="12" xfId="0" applyNumberFormat="1" applyFont="1" applyFill="1" applyBorder="1" applyAlignment="1">
      <alignment vertical="center"/>
    </xf>
    <xf numFmtId="0" fontId="17" fillId="34" borderId="0" xfId="0" applyFont="1" applyFill="1" applyAlignment="1">
      <alignment/>
    </xf>
    <xf numFmtId="0" fontId="17" fillId="34" borderId="12"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2" fillId="0" borderId="12" xfId="0" applyFont="1" applyBorder="1" applyAlignment="1">
      <alignment horizontal="justify" vertical="center" wrapText="1"/>
    </xf>
    <xf numFmtId="3" fontId="1" fillId="0" borderId="12" xfId="0" applyNumberFormat="1"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3" fontId="17" fillId="34" borderId="12" xfId="0" applyNumberFormat="1" applyFont="1" applyFill="1" applyBorder="1" applyAlignment="1">
      <alignment/>
    </xf>
    <xf numFmtId="3" fontId="2" fillId="0" borderId="12" xfId="0" applyNumberFormat="1" applyFont="1" applyBorder="1" applyAlignment="1">
      <alignment/>
    </xf>
    <xf numFmtId="0" fontId="13" fillId="0" borderId="12" xfId="0" applyFont="1" applyBorder="1" applyAlignment="1">
      <alignment horizontal="justify" vertical="center" wrapText="1"/>
    </xf>
    <xf numFmtId="0" fontId="13" fillId="0" borderId="12" xfId="0" applyFont="1" applyBorder="1" applyAlignment="1">
      <alignment/>
    </xf>
    <xf numFmtId="0" fontId="13" fillId="0" borderId="12" xfId="0" applyFont="1" applyBorder="1" applyAlignment="1">
      <alignment horizontal="center"/>
    </xf>
    <xf numFmtId="3" fontId="18" fillId="34" borderId="12" xfId="0" applyNumberFormat="1" applyFont="1" applyFill="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justify" vertical="center" wrapText="1"/>
    </xf>
    <xf numFmtId="0" fontId="3" fillId="0" borderId="12" xfId="0" applyFont="1" applyBorder="1" applyAlignment="1">
      <alignment/>
    </xf>
    <xf numFmtId="0" fontId="3" fillId="0" borderId="12" xfId="0" applyFont="1" applyBorder="1" applyAlignment="1">
      <alignment horizontal="center"/>
    </xf>
    <xf numFmtId="3" fontId="15" fillId="34" borderId="12" xfId="0" applyNumberFormat="1" applyFont="1" applyFill="1" applyBorder="1" applyAlignment="1">
      <alignment/>
    </xf>
    <xf numFmtId="3" fontId="3" fillId="0" borderId="12" xfId="0" applyNumberFormat="1" applyFont="1" applyBorder="1" applyAlignment="1">
      <alignment/>
    </xf>
    <xf numFmtId="0" fontId="1" fillId="0" borderId="12" xfId="0" applyFont="1" applyBorder="1" applyAlignment="1">
      <alignment horizontal="center" vertical="center"/>
    </xf>
    <xf numFmtId="0" fontId="1" fillId="0" borderId="12" xfId="0" applyFont="1" applyBorder="1" applyAlignment="1">
      <alignment horizontal="justify" vertical="center" wrapText="1"/>
    </xf>
    <xf numFmtId="0" fontId="1" fillId="0" borderId="12" xfId="0" applyFont="1" applyBorder="1" applyAlignment="1">
      <alignment/>
    </xf>
    <xf numFmtId="0" fontId="1" fillId="0" borderId="12" xfId="0" applyFont="1" applyBorder="1" applyAlignment="1">
      <alignment horizontal="center"/>
    </xf>
    <xf numFmtId="2" fontId="1" fillId="0" borderId="12" xfId="0" applyNumberFormat="1" applyFont="1" applyBorder="1" applyAlignment="1">
      <alignment horizontal="center"/>
    </xf>
    <xf numFmtId="3" fontId="16" fillId="34" borderId="12" xfId="0" applyNumberFormat="1" applyFont="1" applyFill="1" applyBorder="1" applyAlignment="1">
      <alignment/>
    </xf>
    <xf numFmtId="0" fontId="3" fillId="0" borderId="12" xfId="0" applyFont="1" applyBorder="1" applyAlignment="1">
      <alignment vertical="center"/>
    </xf>
    <xf numFmtId="3" fontId="15" fillId="34" borderId="12" xfId="0" applyNumberFormat="1" applyFont="1" applyFill="1" applyBorder="1" applyAlignment="1">
      <alignment vertical="center"/>
    </xf>
    <xf numFmtId="3" fontId="18" fillId="34" borderId="12" xfId="0" applyNumberFormat="1" applyFont="1" applyFill="1" applyBorder="1" applyAlignment="1">
      <alignment/>
    </xf>
    <xf numFmtId="0" fontId="1" fillId="0" borderId="12" xfId="0" applyFont="1" applyBorder="1" applyAlignment="1">
      <alignment vertical="center"/>
    </xf>
    <xf numFmtId="3" fontId="16" fillId="34" borderId="12" xfId="0" applyNumberFormat="1" applyFont="1" applyFill="1" applyBorder="1" applyAlignment="1">
      <alignment vertical="center"/>
    </xf>
    <xf numFmtId="0" fontId="79" fillId="0" borderId="12" xfId="0" applyFont="1" applyBorder="1" applyAlignment="1">
      <alignment horizontal="center" vertical="center"/>
    </xf>
    <xf numFmtId="0" fontId="79" fillId="0" borderId="12" xfId="0" applyFont="1" applyBorder="1" applyAlignment="1">
      <alignment horizontal="justify" vertical="center" wrapText="1"/>
    </xf>
    <xf numFmtId="0" fontId="62" fillId="0" borderId="12" xfId="0" applyFont="1" applyBorder="1" applyAlignment="1">
      <alignment/>
    </xf>
    <xf numFmtId="0" fontId="62" fillId="0" borderId="12" xfId="0" applyFont="1" applyBorder="1" applyAlignment="1">
      <alignment horizontal="center"/>
    </xf>
    <xf numFmtId="0" fontId="62" fillId="0" borderId="12" xfId="0" applyFont="1" applyBorder="1" applyAlignment="1">
      <alignment vertical="center"/>
    </xf>
    <xf numFmtId="3" fontId="80" fillId="34" borderId="12" xfId="0" applyNumberFormat="1" applyFont="1" applyFill="1" applyBorder="1" applyAlignment="1">
      <alignment vertical="center"/>
    </xf>
    <xf numFmtId="0" fontId="62" fillId="0" borderId="12" xfId="0" applyFont="1" applyBorder="1" applyAlignment="1">
      <alignment horizontal="justify" vertical="center" wrapText="1"/>
    </xf>
    <xf numFmtId="3" fontId="81" fillId="34" borderId="12" xfId="0" applyNumberFormat="1" applyFont="1" applyFill="1" applyBorder="1" applyAlignment="1">
      <alignment vertical="center"/>
    </xf>
    <xf numFmtId="0" fontId="2" fillId="0" borderId="12" xfId="0" applyFont="1" applyBorder="1" applyAlignment="1">
      <alignment horizontal="justify" vertical="center"/>
    </xf>
    <xf numFmtId="0" fontId="1" fillId="34" borderId="12" xfId="75" applyFont="1" applyFill="1" applyBorder="1" applyAlignment="1">
      <alignment horizontal="left" vertical="center" wrapText="1"/>
      <protection/>
    </xf>
    <xf numFmtId="0" fontId="1" fillId="34" borderId="12" xfId="0" applyFont="1" applyFill="1" applyBorder="1" applyAlignment="1">
      <alignment horizontal="center" vertical="center"/>
    </xf>
    <xf numFmtId="181" fontId="16" fillId="34" borderId="12" xfId="44" applyNumberFormat="1" applyFont="1" applyFill="1" applyBorder="1" applyAlignment="1">
      <alignment vertical="center"/>
    </xf>
    <xf numFmtId="175" fontId="16" fillId="34" borderId="12" xfId="44" applyNumberFormat="1" applyFont="1" applyFill="1" applyBorder="1" applyAlignment="1">
      <alignment horizontal="left" vertical="center"/>
    </xf>
    <xf numFmtId="0" fontId="1" fillId="34" borderId="12" xfId="0" applyFont="1" applyFill="1" applyBorder="1" applyAlignment="1">
      <alignment horizontal="center" vertical="center" wrapText="1"/>
    </xf>
    <xf numFmtId="0" fontId="1" fillId="0" borderId="12" xfId="0" applyFont="1" applyBorder="1" applyAlignment="1">
      <alignment horizontal="right"/>
    </xf>
    <xf numFmtId="175" fontId="17" fillId="34" borderId="12" xfId="0" applyNumberFormat="1" applyFont="1" applyFill="1" applyBorder="1" applyAlignment="1">
      <alignment horizontal="left"/>
    </xf>
    <xf numFmtId="175" fontId="17" fillId="34" borderId="12" xfId="0" applyNumberFormat="1" applyFont="1" applyFill="1" applyBorder="1" applyAlignment="1">
      <alignment/>
    </xf>
    <xf numFmtId="0" fontId="1" fillId="34" borderId="12" xfId="74" applyFont="1" applyFill="1" applyBorder="1" applyAlignment="1">
      <alignment horizontal="left" vertical="center" wrapText="1"/>
      <protection/>
    </xf>
    <xf numFmtId="0" fontId="2" fillId="34" borderId="12" xfId="0" applyFont="1" applyFill="1" applyBorder="1" applyAlignment="1">
      <alignment horizontal="center" vertical="center"/>
    </xf>
    <xf numFmtId="0" fontId="2" fillId="34" borderId="12" xfId="74" applyFont="1" applyFill="1" applyBorder="1" applyAlignment="1">
      <alignment horizontal="left" vertical="center" wrapText="1"/>
      <protection/>
    </xf>
    <xf numFmtId="0" fontId="2" fillId="34" borderId="12" xfId="75" applyFont="1" applyFill="1" applyBorder="1" applyAlignment="1">
      <alignment horizontal="left" vertical="center" wrapText="1"/>
      <protection/>
    </xf>
    <xf numFmtId="3" fontId="1" fillId="0" borderId="12" xfId="0" applyNumberFormat="1" applyFont="1" applyBorder="1" applyAlignment="1">
      <alignment vertical="center"/>
    </xf>
    <xf numFmtId="0" fontId="1" fillId="34" borderId="12" xfId="0" applyFont="1" applyFill="1" applyBorder="1" applyAlignment="1" quotePrefix="1">
      <alignment horizontal="center" vertical="center"/>
    </xf>
    <xf numFmtId="3" fontId="1" fillId="34" borderId="12" xfId="0" applyNumberFormat="1" applyFont="1" applyFill="1" applyBorder="1" applyAlignment="1">
      <alignment vertical="center" wrapText="1"/>
    </xf>
    <xf numFmtId="0" fontId="2" fillId="0" borderId="20" xfId="0" applyFont="1" applyBorder="1" applyAlignment="1">
      <alignment vertical="center" wrapText="1"/>
    </xf>
    <xf numFmtId="0" fontId="2" fillId="0" borderId="4" xfId="0" applyFont="1" applyBorder="1" applyAlignment="1">
      <alignment vertical="center" wrapText="1"/>
    </xf>
    <xf numFmtId="175" fontId="1" fillId="34" borderId="12" xfId="44" applyNumberFormat="1" applyFont="1" applyFill="1" applyBorder="1" applyAlignment="1">
      <alignment horizontal="left" vertical="center"/>
    </xf>
    <xf numFmtId="0" fontId="2" fillId="34" borderId="12" xfId="0" applyFont="1" applyFill="1" applyBorder="1" applyAlignment="1">
      <alignment/>
    </xf>
    <xf numFmtId="0" fontId="2" fillId="34" borderId="12" xfId="0" applyFont="1" applyFill="1" applyBorder="1" applyAlignment="1">
      <alignment horizontal="center"/>
    </xf>
    <xf numFmtId="3" fontId="2" fillId="34" borderId="12" xfId="0" applyNumberFormat="1" applyFont="1" applyFill="1" applyBorder="1" applyAlignment="1">
      <alignment/>
    </xf>
    <xf numFmtId="0" fontId="13" fillId="34" borderId="12" xfId="0" applyFont="1" applyFill="1" applyBorder="1" applyAlignment="1">
      <alignment horizontal="center" vertical="center"/>
    </xf>
    <xf numFmtId="0" fontId="2" fillId="34" borderId="12" xfId="74" applyFont="1" applyFill="1" applyBorder="1" applyAlignment="1">
      <alignment horizontal="center" vertical="center" wrapText="1"/>
      <protection/>
    </xf>
    <xf numFmtId="0" fontId="13" fillId="34" borderId="12" xfId="74" applyFont="1" applyFill="1" applyBorder="1" applyAlignment="1">
      <alignment horizontal="left" vertical="center" wrapText="1"/>
      <protection/>
    </xf>
    <xf numFmtId="0" fontId="1" fillId="34" borderId="12" xfId="0" applyFont="1" applyFill="1" applyBorder="1" applyAlignment="1" quotePrefix="1">
      <alignment horizontal="center" vertical="center" wrapText="1"/>
    </xf>
    <xf numFmtId="3" fontId="2" fillId="34" borderId="12" xfId="0" applyNumberFormat="1" applyFont="1" applyFill="1" applyBorder="1" applyAlignment="1">
      <alignment vertical="center"/>
    </xf>
    <xf numFmtId="3" fontId="16" fillId="34" borderId="12" xfId="82" applyNumberFormat="1" applyFont="1" applyFill="1" applyBorder="1" applyAlignment="1">
      <alignment horizontal="right" vertical="center" wrapText="1"/>
      <protection/>
    </xf>
    <xf numFmtId="175" fontId="16" fillId="34" borderId="12" xfId="42" applyNumberFormat="1" applyFont="1" applyFill="1" applyBorder="1" applyAlignment="1">
      <alignment vertical="center"/>
    </xf>
    <xf numFmtId="0" fontId="2" fillId="34" borderId="12" xfId="0" applyFont="1" applyFill="1" applyBorder="1" applyAlignment="1">
      <alignment horizontal="justify" vertical="center" wrapText="1"/>
    </xf>
    <xf numFmtId="175" fontId="2" fillId="34" borderId="12" xfId="0" applyNumberFormat="1" applyFont="1" applyFill="1" applyBorder="1" applyAlignment="1">
      <alignment/>
    </xf>
    <xf numFmtId="175" fontId="1" fillId="34" borderId="12" xfId="42" applyNumberFormat="1" applyFont="1" applyFill="1" applyBorder="1" applyAlignment="1">
      <alignment horizontal="center" vertical="center"/>
    </xf>
    <xf numFmtId="0" fontId="1" fillId="34" borderId="12" xfId="0" applyFont="1" applyFill="1" applyBorder="1" applyAlignment="1">
      <alignment horizontal="center"/>
    </xf>
    <xf numFmtId="0" fontId="1" fillId="34" borderId="12" xfId="0" applyFont="1" applyFill="1" applyBorder="1" applyAlignment="1">
      <alignment/>
    </xf>
    <xf numFmtId="3" fontId="1" fillId="34" borderId="12" xfId="0" applyNumberFormat="1" applyFont="1" applyFill="1" applyBorder="1" applyAlignment="1">
      <alignment/>
    </xf>
    <xf numFmtId="175" fontId="1" fillId="34" borderId="12" xfId="42" applyNumberFormat="1" applyFont="1" applyFill="1" applyBorder="1" applyAlignment="1">
      <alignment vertical="center"/>
    </xf>
    <xf numFmtId="3" fontId="1" fillId="34" borderId="12" xfId="0" applyNumberFormat="1" applyFont="1" applyFill="1" applyBorder="1" applyAlignment="1">
      <alignment vertical="center"/>
    </xf>
    <xf numFmtId="3" fontId="13" fillId="0" borderId="12" xfId="0" applyNumberFormat="1" applyFont="1" applyBorder="1" applyAlignment="1">
      <alignment vertical="center"/>
    </xf>
    <xf numFmtId="175" fontId="1" fillId="0" borderId="17" xfId="42" applyNumberFormat="1" applyFont="1" applyFill="1" applyBorder="1" applyAlignment="1">
      <alignment horizontal="center" vertical="center" shrinkToFit="1"/>
    </xf>
    <xf numFmtId="175" fontId="21" fillId="0" borderId="0" xfId="42" applyNumberFormat="1" applyFont="1" applyFill="1" applyAlignment="1">
      <alignment horizontal="left"/>
    </xf>
    <xf numFmtId="175" fontId="20" fillId="0" borderId="17" xfId="42" applyNumberFormat="1" applyFont="1" applyFill="1" applyBorder="1" applyAlignment="1">
      <alignment horizontal="center" vertical="center" wrapText="1"/>
    </xf>
    <xf numFmtId="175" fontId="19" fillId="0" borderId="0" xfId="42" applyNumberFormat="1" applyFont="1" applyFill="1" applyAlignment="1">
      <alignment/>
    </xf>
    <xf numFmtId="175" fontId="5" fillId="0" borderId="17" xfId="42" applyNumberFormat="1" applyFont="1" applyFill="1" applyBorder="1" applyAlignment="1">
      <alignment horizontal="center" vertical="center" shrinkToFit="1"/>
    </xf>
    <xf numFmtId="175" fontId="20" fillId="0" borderId="17" xfId="42" applyNumberFormat="1" applyFont="1" applyFill="1" applyBorder="1" applyAlignment="1">
      <alignment/>
    </xf>
    <xf numFmtId="175" fontId="24" fillId="0" borderId="17" xfId="42" applyNumberFormat="1" applyFont="1" applyFill="1" applyBorder="1" applyAlignment="1">
      <alignment horizontal="left" vertical="center" wrapText="1" indent="1"/>
    </xf>
    <xf numFmtId="175" fontId="24" fillId="0" borderId="17" xfId="42" applyNumberFormat="1" applyFont="1" applyFill="1" applyBorder="1" applyAlignment="1">
      <alignment horizontal="right" vertical="center" shrinkToFit="1"/>
    </xf>
    <xf numFmtId="175" fontId="25" fillId="0" borderId="17" xfId="42" applyNumberFormat="1" applyFont="1" applyFill="1" applyBorder="1" applyAlignment="1">
      <alignment horizontal="left" vertical="center" wrapText="1" indent="1"/>
    </xf>
    <xf numFmtId="175" fontId="21" fillId="0" borderId="17" xfId="49" applyNumberFormat="1" applyFont="1" applyFill="1" applyBorder="1" applyAlignment="1">
      <alignment vertical="top" wrapText="1"/>
    </xf>
    <xf numFmtId="175" fontId="20" fillId="0" borderId="17" xfId="49" applyNumberFormat="1" applyFont="1" applyFill="1" applyBorder="1" applyAlignment="1">
      <alignment vertical="center" wrapText="1"/>
    </xf>
    <xf numFmtId="175" fontId="20" fillId="0" borderId="17" xfId="49" applyNumberFormat="1" applyFont="1" applyFill="1" applyBorder="1" applyAlignment="1">
      <alignment horizontal="right" vertical="center" shrinkToFit="1"/>
    </xf>
    <xf numFmtId="175" fontId="20" fillId="0" borderId="17" xfId="49" applyNumberFormat="1" applyFont="1" applyFill="1" applyBorder="1" applyAlignment="1" quotePrefix="1">
      <alignment vertical="top" wrapText="1"/>
    </xf>
    <xf numFmtId="175" fontId="20" fillId="0" borderId="17" xfId="49" applyNumberFormat="1" applyFont="1" applyFill="1" applyBorder="1" applyAlignment="1">
      <alignment horizontal="right" vertical="top" shrinkToFit="1"/>
    </xf>
    <xf numFmtId="175" fontId="1" fillId="0" borderId="17" xfId="42" applyNumberFormat="1" applyFont="1" applyFill="1" applyBorder="1" applyAlignment="1">
      <alignment horizontal="center" vertical="center" wrapText="1"/>
    </xf>
    <xf numFmtId="175" fontId="1" fillId="0" borderId="17" xfId="42" applyNumberFormat="1" applyFont="1" applyFill="1" applyBorder="1" applyAlignment="1">
      <alignment horizontal="left" vertical="center" wrapText="1"/>
    </xf>
    <xf numFmtId="175" fontId="1" fillId="0" borderId="17" xfId="42" applyNumberFormat="1" applyFont="1" applyFill="1" applyBorder="1" applyAlignment="1">
      <alignment/>
    </xf>
    <xf numFmtId="175" fontId="16" fillId="0" borderId="0" xfId="42" applyNumberFormat="1" applyFont="1" applyFill="1" applyAlignment="1">
      <alignment/>
    </xf>
    <xf numFmtId="175" fontId="1" fillId="0" borderId="17" xfId="42" applyNumberFormat="1" applyFont="1" applyFill="1" applyBorder="1" applyAlignment="1">
      <alignment horizontal="left" vertical="center" wrapText="1" indent="1"/>
    </xf>
    <xf numFmtId="175" fontId="1" fillId="0" borderId="17" xfId="42" applyNumberFormat="1" applyFont="1" applyFill="1" applyBorder="1" applyAlignment="1">
      <alignment horizontal="right" vertical="center" shrinkToFit="1"/>
    </xf>
    <xf numFmtId="175" fontId="20" fillId="0" borderId="17" xfId="42" applyNumberFormat="1" applyFont="1" applyFill="1" applyBorder="1" applyAlignment="1">
      <alignment vertical="center" wrapText="1"/>
    </xf>
    <xf numFmtId="175" fontId="20" fillId="0" borderId="17" xfId="42" applyNumberFormat="1" applyFont="1" applyFill="1" applyBorder="1" applyAlignment="1">
      <alignment horizontal="center" vertical="center" shrinkToFit="1"/>
    </xf>
    <xf numFmtId="175" fontId="82" fillId="0" borderId="17" xfId="42" applyNumberFormat="1" applyFont="1" applyFill="1" applyBorder="1" applyAlignment="1">
      <alignment/>
    </xf>
    <xf numFmtId="0" fontId="5" fillId="0" borderId="13" xfId="83" applyNumberFormat="1" applyFont="1" applyFill="1" applyBorder="1" applyAlignment="1">
      <alignment horizontal="center" vertical="center" wrapText="1"/>
      <protection/>
    </xf>
    <xf numFmtId="0" fontId="5" fillId="0" borderId="14" xfId="83" applyNumberFormat="1" applyFont="1" applyFill="1" applyBorder="1" applyAlignment="1">
      <alignment horizontal="center" vertical="center" wrapText="1"/>
      <protection/>
    </xf>
    <xf numFmtId="0" fontId="5" fillId="0" borderId="19" xfId="83" applyNumberFormat="1" applyFont="1" applyFill="1" applyBorder="1" applyAlignment="1">
      <alignment horizontal="center" vertical="center" wrapText="1"/>
      <protection/>
    </xf>
    <xf numFmtId="0" fontId="83" fillId="0" borderId="0" xfId="73" applyFont="1" applyAlignment="1">
      <alignment horizontal="center" vertical="center" wrapText="1"/>
      <protection/>
    </xf>
    <xf numFmtId="43" fontId="8" fillId="0" borderId="21" xfId="42" applyFont="1" applyFill="1" applyBorder="1" applyAlignment="1">
      <alignment horizontal="center"/>
    </xf>
    <xf numFmtId="178" fontId="5" fillId="0" borderId="13" xfId="83" applyNumberFormat="1" applyFont="1" applyFill="1" applyBorder="1" applyAlignment="1">
      <alignment horizontal="center" vertical="center" wrapText="1"/>
      <protection/>
    </xf>
    <xf numFmtId="178" fontId="5" fillId="0" borderId="14" xfId="83" applyNumberFormat="1" applyFont="1" applyFill="1" applyBorder="1" applyAlignment="1">
      <alignment horizontal="center" vertical="center" wrapText="1"/>
      <protection/>
    </xf>
    <xf numFmtId="178" fontId="5" fillId="0" borderId="19" xfId="83" applyNumberFormat="1" applyFont="1" applyFill="1" applyBorder="1" applyAlignment="1">
      <alignment horizontal="center" vertical="center" wrapText="1"/>
      <protection/>
    </xf>
    <xf numFmtId="0" fontId="5" fillId="0" borderId="20" xfId="83" applyNumberFormat="1" applyFont="1" applyFill="1" applyBorder="1" applyAlignment="1">
      <alignment horizontal="center" vertical="center"/>
      <protection/>
    </xf>
    <xf numFmtId="0" fontId="5" fillId="0" borderId="4" xfId="83" applyNumberFormat="1" applyFont="1" applyFill="1" applyBorder="1" applyAlignment="1">
      <alignment horizontal="center" vertical="center"/>
      <protection/>
    </xf>
    <xf numFmtId="0" fontId="5" fillId="0" borderId="22" xfId="83" applyNumberFormat="1" applyFont="1" applyFill="1" applyBorder="1" applyAlignment="1">
      <alignment horizontal="center" vertical="center"/>
      <protection/>
    </xf>
    <xf numFmtId="3" fontId="5" fillId="0" borderId="13" xfId="83" applyNumberFormat="1" applyFont="1" applyFill="1" applyBorder="1" applyAlignment="1">
      <alignment horizontal="center" vertical="center" wrapText="1"/>
      <protection/>
    </xf>
    <xf numFmtId="3" fontId="5" fillId="0" borderId="14" xfId="83" applyNumberFormat="1" applyFont="1" applyFill="1" applyBorder="1" applyAlignment="1">
      <alignment horizontal="center" vertical="center" wrapText="1"/>
      <protection/>
    </xf>
    <xf numFmtId="3" fontId="5" fillId="0" borderId="19" xfId="83" applyNumberFormat="1" applyFont="1" applyFill="1" applyBorder="1" applyAlignment="1">
      <alignment horizontal="center" vertical="center" wrapText="1"/>
      <protection/>
    </xf>
    <xf numFmtId="0" fontId="2" fillId="0" borderId="0" xfId="0" applyFont="1" applyAlignment="1">
      <alignment horizontal="center" vertical="center" wrapText="1"/>
    </xf>
    <xf numFmtId="0" fontId="13" fillId="0" borderId="21" xfId="0" applyFont="1" applyBorder="1" applyAlignment="1">
      <alignment horizontal="right"/>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2" xfId="0" applyFont="1" applyBorder="1" applyAlignment="1">
      <alignment horizontal="center" vertical="center" wrapText="1"/>
    </xf>
    <xf numFmtId="0" fontId="17" fillId="34" borderId="12" xfId="0" applyFont="1" applyFill="1" applyBorder="1" applyAlignment="1">
      <alignment horizontal="center" vertical="center" wrapText="1"/>
    </xf>
    <xf numFmtId="0" fontId="1" fillId="0" borderId="12" xfId="0" applyFont="1" applyBorder="1" applyAlignment="1">
      <alignment horizontal="right" vertical="center"/>
    </xf>
    <xf numFmtId="175" fontId="20" fillId="0" borderId="0" xfId="42" applyNumberFormat="1" applyFont="1" applyFill="1" applyAlignment="1">
      <alignment horizontal="left"/>
    </xf>
    <xf numFmtId="175" fontId="24" fillId="0" borderId="0" xfId="42" applyNumberFormat="1" applyFont="1" applyFill="1" applyBorder="1" applyAlignment="1">
      <alignment horizontal="center" vertical="center" wrapText="1"/>
    </xf>
    <xf numFmtId="175" fontId="19" fillId="0" borderId="0" xfId="42" applyNumberFormat="1" applyFont="1" applyFill="1" applyAlignment="1">
      <alignment/>
    </xf>
    <xf numFmtId="175" fontId="22" fillId="0" borderId="0" xfId="42" applyNumberFormat="1" applyFont="1" applyFill="1" applyAlignment="1">
      <alignment vertical="center"/>
    </xf>
    <xf numFmtId="175" fontId="23" fillId="0" borderId="0" xfId="42" applyNumberFormat="1" applyFont="1" applyFill="1" applyAlignment="1">
      <alignment horizontal="center" wrapText="1"/>
    </xf>
    <xf numFmtId="175" fontId="24" fillId="0" borderId="21" xfId="42" applyNumberFormat="1" applyFont="1" applyFill="1" applyBorder="1" applyAlignment="1">
      <alignment horizontal="right" vertical="center"/>
    </xf>
    <xf numFmtId="175" fontId="21" fillId="0" borderId="12" xfId="42" applyNumberFormat="1" applyFont="1" applyFill="1" applyBorder="1" applyAlignment="1">
      <alignment horizontal="center" vertical="center" wrapText="1"/>
    </xf>
    <xf numFmtId="175" fontId="21" fillId="0" borderId="20" xfId="42" applyNumberFormat="1" applyFont="1" applyFill="1" applyBorder="1" applyAlignment="1">
      <alignment horizontal="center" vertical="center" wrapText="1"/>
    </xf>
    <xf numFmtId="175" fontId="20" fillId="0" borderId="12" xfId="42" applyNumberFormat="1" applyFont="1" applyFill="1" applyBorder="1" applyAlignment="1">
      <alignment horizontal="center" vertical="center" wrapText="1"/>
    </xf>
    <xf numFmtId="1" fontId="20" fillId="0" borderId="12" xfId="42" applyNumberFormat="1" applyFont="1" applyFill="1" applyBorder="1" applyAlignment="1">
      <alignment horizontal="center" vertical="center" wrapText="1"/>
    </xf>
    <xf numFmtId="175" fontId="19" fillId="0" borderId="12" xfId="42" applyNumberFormat="1" applyFont="1" applyFill="1" applyBorder="1" applyAlignment="1">
      <alignment horizontal="center"/>
    </xf>
    <xf numFmtId="175" fontId="21" fillId="0" borderId="17" xfId="42" applyNumberFormat="1" applyFont="1" applyFill="1" applyBorder="1" applyAlignment="1">
      <alignment vertical="center" wrapText="1"/>
    </xf>
    <xf numFmtId="175" fontId="21" fillId="0" borderId="17" xfId="42" applyNumberFormat="1" applyFont="1" applyFill="1" applyBorder="1" applyAlignment="1">
      <alignment horizontal="center" vertical="center" shrinkToFit="1"/>
    </xf>
    <xf numFmtId="175" fontId="19" fillId="0" borderId="17" xfId="42" applyNumberFormat="1" applyFont="1" applyFill="1" applyBorder="1" applyAlignment="1">
      <alignment/>
    </xf>
    <xf numFmtId="175" fontId="20" fillId="0" borderId="17" xfId="42" applyNumberFormat="1" applyFont="1" applyFill="1" applyBorder="1" applyAlignment="1">
      <alignment horizontal="right" vertical="center" wrapText="1"/>
    </xf>
    <xf numFmtId="3" fontId="21" fillId="0" borderId="17" xfId="42" applyNumberFormat="1" applyFont="1" applyFill="1" applyBorder="1" applyAlignment="1">
      <alignment horizontal="center" vertical="center" wrapText="1"/>
    </xf>
    <xf numFmtId="175" fontId="21" fillId="0" borderId="17" xfId="42" applyNumberFormat="1" applyFont="1" applyFill="1" applyBorder="1" applyAlignment="1">
      <alignment horizontal="center" vertical="center" wrapText="1"/>
    </xf>
    <xf numFmtId="175" fontId="2" fillId="0" borderId="17" xfId="42" applyNumberFormat="1" applyFont="1" applyFill="1" applyBorder="1" applyAlignment="1">
      <alignment horizontal="right" vertical="center" wrapText="1"/>
    </xf>
    <xf numFmtId="175" fontId="2" fillId="0" borderId="17" xfId="42" applyNumberFormat="1" applyFont="1" applyFill="1" applyBorder="1" applyAlignment="1">
      <alignment vertical="center" wrapText="1"/>
    </xf>
    <xf numFmtId="175" fontId="2" fillId="0" borderId="17" xfId="42" applyNumberFormat="1" applyFont="1" applyFill="1" applyBorder="1" applyAlignment="1">
      <alignment horizontal="center" vertical="center" shrinkToFit="1"/>
    </xf>
    <xf numFmtId="175" fontId="84" fillId="0" borderId="17" xfId="42" applyNumberFormat="1" applyFont="1" applyFill="1" applyBorder="1" applyAlignment="1">
      <alignment/>
    </xf>
    <xf numFmtId="181" fontId="19" fillId="0" borderId="17" xfId="42" applyNumberFormat="1" applyFont="1" applyFill="1" applyBorder="1" applyAlignment="1">
      <alignment/>
    </xf>
    <xf numFmtId="3" fontId="21" fillId="0" borderId="18" xfId="42" applyNumberFormat="1" applyFont="1" applyFill="1" applyBorder="1" applyAlignment="1">
      <alignment horizontal="center" vertical="center" wrapText="1"/>
    </xf>
    <xf numFmtId="175" fontId="21" fillId="0" borderId="18" xfId="42" applyNumberFormat="1" applyFont="1" applyFill="1" applyBorder="1" applyAlignment="1">
      <alignment vertical="center" wrapText="1"/>
    </xf>
    <xf numFmtId="175" fontId="20" fillId="0" borderId="18" xfId="42" applyNumberFormat="1" applyFont="1" applyFill="1" applyBorder="1" applyAlignment="1">
      <alignment horizontal="center" vertical="center" shrinkToFit="1"/>
    </xf>
    <xf numFmtId="175" fontId="19" fillId="0" borderId="18" xfId="42" applyNumberFormat="1" applyFont="1" applyFill="1" applyBorder="1" applyAlignment="1">
      <alignment/>
    </xf>
    <xf numFmtId="175" fontId="85" fillId="0" borderId="0" xfId="42" applyNumberFormat="1" applyFont="1" applyFill="1" applyAlignment="1">
      <alignment/>
    </xf>
    <xf numFmtId="175" fontId="86" fillId="0" borderId="0" xfId="42" applyNumberFormat="1" applyFont="1" applyFill="1" applyAlignment="1">
      <alignment horizontal="center"/>
    </xf>
    <xf numFmtId="175" fontId="87" fillId="0" borderId="0" xfId="42" applyNumberFormat="1" applyFont="1" applyFill="1" applyAlignment="1">
      <alignment horizontal="left"/>
    </xf>
    <xf numFmtId="175" fontId="87" fillId="0" borderId="0" xfId="42" applyNumberFormat="1" applyFont="1" applyFill="1" applyAlignment="1">
      <alignment horizontal="center" vertical="center"/>
    </xf>
    <xf numFmtId="175" fontId="86" fillId="0" borderId="0" xfId="42" applyNumberFormat="1" applyFont="1" applyFill="1" applyAlignment="1">
      <alignment horizontal="center" vertical="center"/>
    </xf>
    <xf numFmtId="175" fontId="85" fillId="0" borderId="0" xfId="42" applyNumberFormat="1" applyFont="1" applyFill="1" applyAlignment="1">
      <alignment/>
    </xf>
    <xf numFmtId="3" fontId="21" fillId="0" borderId="25" xfId="42" applyNumberFormat="1" applyFont="1" applyFill="1" applyBorder="1" applyAlignment="1">
      <alignment horizontal="center" vertical="center" wrapText="1"/>
    </xf>
    <xf numFmtId="175" fontId="21" fillId="0" borderId="25" xfId="42" applyNumberFormat="1" applyFont="1" applyFill="1" applyBorder="1" applyAlignment="1">
      <alignment vertical="center" wrapText="1"/>
    </xf>
    <xf numFmtId="175" fontId="20" fillId="0" borderId="25" xfId="42" applyNumberFormat="1" applyFont="1" applyFill="1" applyBorder="1" applyAlignment="1">
      <alignment horizontal="center" vertical="center" shrinkToFit="1"/>
    </xf>
    <xf numFmtId="175" fontId="20" fillId="0" borderId="25" xfId="42" applyNumberFormat="1" applyFont="1" applyFill="1" applyBorder="1" applyAlignment="1">
      <alignment/>
    </xf>
    <xf numFmtId="3" fontId="21" fillId="0" borderId="16" xfId="42" applyNumberFormat="1" applyFont="1" applyFill="1" applyBorder="1" applyAlignment="1">
      <alignment horizontal="center" vertical="center" wrapText="1"/>
    </xf>
    <xf numFmtId="175" fontId="21" fillId="0" borderId="16" xfId="42" applyNumberFormat="1" applyFont="1" applyFill="1" applyBorder="1" applyAlignment="1">
      <alignment vertical="center" wrapText="1"/>
    </xf>
    <xf numFmtId="175" fontId="21" fillId="0" borderId="16" xfId="42" applyNumberFormat="1" applyFont="1" applyFill="1" applyBorder="1" applyAlignment="1">
      <alignment horizontal="center" vertical="center" shrinkToFit="1"/>
    </xf>
    <xf numFmtId="175" fontId="19" fillId="0" borderId="16" xfId="42" applyNumberFormat="1" applyFont="1" applyFill="1" applyBorder="1" applyAlignment="1">
      <alignment/>
    </xf>
    <xf numFmtId="3" fontId="2" fillId="0" borderId="16" xfId="42" applyNumberFormat="1" applyFont="1" applyFill="1" applyBorder="1" applyAlignment="1">
      <alignment horizontal="center" vertical="center" wrapText="1"/>
    </xf>
    <xf numFmtId="175" fontId="21" fillId="4" borderId="12" xfId="42" applyNumberFormat="1" applyFont="1" applyFill="1" applyBorder="1" applyAlignment="1">
      <alignment horizontal="center" vertical="center" wrapText="1"/>
    </xf>
    <xf numFmtId="175" fontId="21" fillId="4" borderId="12" xfId="42" applyNumberFormat="1" applyFont="1" applyFill="1" applyBorder="1" applyAlignment="1">
      <alignment vertical="center" wrapText="1"/>
    </xf>
    <xf numFmtId="175" fontId="21" fillId="4" borderId="12" xfId="42" applyNumberFormat="1" applyFont="1" applyFill="1" applyBorder="1" applyAlignment="1">
      <alignment horizontal="center" vertical="center" shrinkToFit="1"/>
    </xf>
    <xf numFmtId="175" fontId="20" fillId="4" borderId="12" xfId="42" applyNumberFormat="1" applyFont="1" applyFill="1" applyBorder="1" applyAlignment="1">
      <alignment/>
    </xf>
    <xf numFmtId="175" fontId="19" fillId="4" borderId="12" xfId="42" applyNumberFormat="1" applyFont="1" applyFill="1" applyBorder="1" applyAlignment="1">
      <alignment/>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2" xfId="45"/>
    <cellStyle name="Comma 2 2" xfId="46"/>
    <cellStyle name="Comma 2 2 2" xfId="47"/>
    <cellStyle name="Comma 2 3" xfId="48"/>
    <cellStyle name="Comma 2 3 3" xfId="49"/>
    <cellStyle name="Comma 3" xfId="50"/>
    <cellStyle name="Comma 3 2" xfId="51"/>
    <cellStyle name="Comma 4" xfId="52"/>
    <cellStyle name="Comma 5" xfId="53"/>
    <cellStyle name="Comma 6" xfId="54"/>
    <cellStyle name="Comma 7" xfId="55"/>
    <cellStyle name="Currency" xfId="56"/>
    <cellStyle name="Currency [0]" xfId="57"/>
    <cellStyle name="Explanatory Text" xfId="58"/>
    <cellStyle name="Followed Hyperlink" xfId="59"/>
    <cellStyle name="Good" xfId="60"/>
    <cellStyle name="Header1" xfId="61"/>
    <cellStyle name="Header2" xfId="62"/>
    <cellStyle name="Heading 1" xfId="63"/>
    <cellStyle name="Heading 2" xfId="64"/>
    <cellStyle name="Heading 3" xfId="65"/>
    <cellStyle name="Heading 4" xfId="66"/>
    <cellStyle name="Hyperlink" xfId="67"/>
    <cellStyle name="Input" xfId="68"/>
    <cellStyle name="Linked Cell" xfId="69"/>
    <cellStyle name="Neutral" xfId="70"/>
    <cellStyle name="Normal - Style1" xfId="71"/>
    <cellStyle name="Normal 11" xfId="72"/>
    <cellStyle name="Normal 12" xfId="73"/>
    <cellStyle name="Normal 2" xfId="74"/>
    <cellStyle name="Normal 2 2" xfId="75"/>
    <cellStyle name="Normal 2 3" xfId="76"/>
    <cellStyle name="Normal 3" xfId="77"/>
    <cellStyle name="Normal 3 2" xfId="78"/>
    <cellStyle name="Normal 33" xfId="79"/>
    <cellStyle name="Normal 4" xfId="80"/>
    <cellStyle name="Normal 5" xfId="81"/>
    <cellStyle name="Normal 6" xfId="82"/>
    <cellStyle name="Normal 6 2" xfId="83"/>
    <cellStyle name="Normal 7" xfId="84"/>
    <cellStyle name="Normal 8" xfId="85"/>
    <cellStyle name="Note"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35"/>
  <sheetViews>
    <sheetView zoomScalePageLayoutView="0" workbookViewId="0" topLeftCell="A1">
      <selection activeCell="Y5" sqref="Y5:Y9"/>
    </sheetView>
  </sheetViews>
  <sheetFormatPr defaultColWidth="9.140625" defaultRowHeight="12.75"/>
  <cols>
    <col min="1" max="1" width="4.7109375" style="8" customWidth="1"/>
    <col min="2" max="2" width="33.7109375" style="8" customWidth="1"/>
    <col min="3" max="3" width="8.57421875" style="8" customWidth="1"/>
    <col min="4" max="4" width="8.00390625" style="8" customWidth="1"/>
    <col min="5" max="5" width="5.57421875" style="8" customWidth="1"/>
    <col min="6" max="6" width="7.00390625" style="8" customWidth="1"/>
    <col min="7" max="8" width="8.00390625" style="8" hidden="1" customWidth="1"/>
    <col min="9" max="9" width="7.421875" style="8" customWidth="1"/>
    <col min="10" max="10" width="6.7109375" style="8" customWidth="1"/>
    <col min="11" max="11" width="6.140625" style="8" customWidth="1"/>
    <col min="12" max="12" width="5.140625" style="8" customWidth="1"/>
    <col min="13" max="13" width="4.8515625" style="8" customWidth="1"/>
    <col min="14" max="14" width="7.00390625" style="8" customWidth="1"/>
    <col min="15" max="15" width="7.7109375" style="8" customWidth="1"/>
    <col min="16" max="16" width="6.00390625" style="8" customWidth="1"/>
    <col min="17" max="17" width="7.8515625" style="8" customWidth="1"/>
    <col min="18" max="18" width="8.00390625" style="8" customWidth="1"/>
    <col min="19" max="19" width="6.421875" style="8" customWidth="1"/>
    <col min="20" max="23" width="7.57421875" style="8" customWidth="1"/>
    <col min="24" max="24" width="7.140625" style="8" customWidth="1"/>
    <col min="25" max="25" width="7.8515625" style="8" customWidth="1"/>
    <col min="26" max="26" width="9.57421875" style="8" hidden="1" customWidth="1"/>
    <col min="27" max="27" width="6.7109375" style="8" hidden="1" customWidth="1"/>
    <col min="28" max="28" width="6.57421875" style="8" hidden="1" customWidth="1"/>
    <col min="29" max="29" width="8.140625" style="8" hidden="1" customWidth="1"/>
    <col min="30" max="30" width="7.140625" style="8" hidden="1" customWidth="1"/>
    <col min="31" max="31" width="6.28125" style="8" hidden="1" customWidth="1"/>
    <col min="32" max="32" width="7.28125" style="8" hidden="1" customWidth="1"/>
    <col min="33" max="33" width="8.28125" style="8" hidden="1" customWidth="1"/>
    <col min="34" max="34" width="8.140625" style="8" hidden="1" customWidth="1"/>
    <col min="35" max="35" width="7.00390625" style="8" hidden="1" customWidth="1"/>
    <col min="36" max="36" width="8.00390625" style="8" hidden="1" customWidth="1"/>
    <col min="37" max="37" width="9.00390625" style="8" hidden="1" customWidth="1"/>
    <col min="38" max="38" width="7.7109375" style="8" hidden="1" customWidth="1"/>
    <col min="39" max="39" width="8.57421875" style="8" hidden="1" customWidth="1"/>
    <col min="40" max="40" width="16.7109375" style="8" hidden="1" customWidth="1"/>
    <col min="41" max="16384" width="9.140625" style="8" customWidth="1"/>
  </cols>
  <sheetData>
    <row r="1" ht="22.5" customHeight="1">
      <c r="A1" s="69" t="s">
        <v>42</v>
      </c>
    </row>
    <row r="2" spans="1:25" ht="24" customHeight="1">
      <c r="A2" s="180" t="s">
        <v>77</v>
      </c>
      <c r="B2" s="180"/>
      <c r="C2" s="180"/>
      <c r="D2" s="180"/>
      <c r="E2" s="180"/>
      <c r="F2" s="180"/>
      <c r="G2" s="180"/>
      <c r="H2" s="180"/>
      <c r="I2" s="180"/>
      <c r="J2" s="180"/>
      <c r="K2" s="180"/>
      <c r="L2" s="180"/>
      <c r="M2" s="180"/>
      <c r="N2" s="180"/>
      <c r="O2" s="180"/>
      <c r="P2" s="180"/>
      <c r="Q2" s="180"/>
      <c r="R2" s="180"/>
      <c r="S2" s="180"/>
      <c r="T2" s="180"/>
      <c r="U2" s="180"/>
      <c r="V2" s="180"/>
      <c r="W2" s="180"/>
      <c r="X2" s="180"/>
      <c r="Y2" s="180"/>
    </row>
    <row r="3" spans="1:25" ht="12.75">
      <c r="A3" s="16"/>
      <c r="B3" s="17"/>
      <c r="C3" s="18"/>
      <c r="D3" s="19"/>
      <c r="E3" s="20"/>
      <c r="F3" s="21"/>
      <c r="G3" s="21"/>
      <c r="H3" s="21"/>
      <c r="I3" s="20"/>
      <c r="J3" s="20"/>
      <c r="K3" s="20"/>
      <c r="L3" s="21"/>
      <c r="M3" s="20"/>
      <c r="N3" s="20"/>
      <c r="O3" s="20"/>
      <c r="P3" s="20"/>
      <c r="Q3" s="20"/>
      <c r="R3" s="20"/>
      <c r="S3" s="20"/>
      <c r="T3" s="181" t="s">
        <v>36</v>
      </c>
      <c r="U3" s="181"/>
      <c r="V3" s="181"/>
      <c r="W3" s="181"/>
      <c r="X3" s="181"/>
      <c r="Y3" s="181"/>
    </row>
    <row r="4" spans="1:25" s="9" customFormat="1" ht="25.5" customHeight="1">
      <c r="A4" s="177" t="s">
        <v>28</v>
      </c>
      <c r="B4" s="177" t="s">
        <v>1</v>
      </c>
      <c r="C4" s="188" t="s">
        <v>87</v>
      </c>
      <c r="D4" s="188" t="s">
        <v>88</v>
      </c>
      <c r="E4" s="185" t="s">
        <v>86</v>
      </c>
      <c r="F4" s="186"/>
      <c r="G4" s="186"/>
      <c r="H4" s="186"/>
      <c r="I4" s="186"/>
      <c r="J4" s="186"/>
      <c r="K4" s="186"/>
      <c r="L4" s="186"/>
      <c r="M4" s="186"/>
      <c r="N4" s="186"/>
      <c r="O4" s="186"/>
      <c r="P4" s="186"/>
      <c r="Q4" s="186"/>
      <c r="R4" s="186"/>
      <c r="S4" s="186"/>
      <c r="T4" s="186"/>
      <c r="U4" s="186"/>
      <c r="V4" s="186"/>
      <c r="W4" s="186"/>
      <c r="X4" s="186"/>
      <c r="Y4" s="187"/>
    </row>
    <row r="5" spans="1:25" s="9" customFormat="1" ht="18" customHeight="1">
      <c r="A5" s="178"/>
      <c r="B5" s="178"/>
      <c r="C5" s="189"/>
      <c r="D5" s="189"/>
      <c r="E5" s="177" t="s">
        <v>43</v>
      </c>
      <c r="F5" s="177" t="s">
        <v>44</v>
      </c>
      <c r="G5" s="22"/>
      <c r="H5" s="22"/>
      <c r="I5" s="177" t="s">
        <v>45</v>
      </c>
      <c r="J5" s="185" t="s">
        <v>46</v>
      </c>
      <c r="K5" s="186"/>
      <c r="L5" s="186"/>
      <c r="M5" s="186"/>
      <c r="N5" s="186"/>
      <c r="O5" s="186"/>
      <c r="P5" s="186"/>
      <c r="Q5" s="186"/>
      <c r="R5" s="186"/>
      <c r="S5" s="186"/>
      <c r="T5" s="186"/>
      <c r="U5" s="186"/>
      <c r="V5" s="186"/>
      <c r="W5" s="186"/>
      <c r="X5" s="187"/>
      <c r="Y5" s="182" t="s">
        <v>47</v>
      </c>
    </row>
    <row r="6" spans="1:25" s="9" customFormat="1" ht="10.5" customHeight="1">
      <c r="A6" s="178"/>
      <c r="B6" s="178"/>
      <c r="C6" s="189"/>
      <c r="D6" s="189"/>
      <c r="E6" s="178"/>
      <c r="F6" s="178"/>
      <c r="G6" s="23"/>
      <c r="H6" s="23"/>
      <c r="I6" s="178"/>
      <c r="J6" s="177" t="s">
        <v>48</v>
      </c>
      <c r="K6" s="177" t="s">
        <v>49</v>
      </c>
      <c r="L6" s="177" t="s">
        <v>50</v>
      </c>
      <c r="M6" s="177" t="s">
        <v>51</v>
      </c>
      <c r="N6" s="177" t="s">
        <v>52</v>
      </c>
      <c r="O6" s="177" t="s">
        <v>53</v>
      </c>
      <c r="P6" s="177" t="s">
        <v>54</v>
      </c>
      <c r="Q6" s="177" t="s">
        <v>55</v>
      </c>
      <c r="R6" s="177" t="s">
        <v>56</v>
      </c>
      <c r="S6" s="177" t="s">
        <v>57</v>
      </c>
      <c r="T6" s="177" t="s">
        <v>58</v>
      </c>
      <c r="U6" s="177" t="s">
        <v>82</v>
      </c>
      <c r="V6" s="177" t="s">
        <v>83</v>
      </c>
      <c r="W6" s="177" t="s">
        <v>84</v>
      </c>
      <c r="X6" s="177" t="s">
        <v>59</v>
      </c>
      <c r="Y6" s="183"/>
    </row>
    <row r="7" spans="1:25" s="9" customFormat="1" ht="12.75">
      <c r="A7" s="178"/>
      <c r="B7" s="178"/>
      <c r="C7" s="189"/>
      <c r="D7" s="189"/>
      <c r="E7" s="178"/>
      <c r="F7" s="178"/>
      <c r="G7" s="23"/>
      <c r="H7" s="23"/>
      <c r="I7" s="178"/>
      <c r="J7" s="178"/>
      <c r="K7" s="178"/>
      <c r="L7" s="178"/>
      <c r="M7" s="178"/>
      <c r="N7" s="178"/>
      <c r="O7" s="178"/>
      <c r="P7" s="178"/>
      <c r="Q7" s="178"/>
      <c r="R7" s="178"/>
      <c r="S7" s="178"/>
      <c r="T7" s="178"/>
      <c r="U7" s="178"/>
      <c r="V7" s="178"/>
      <c r="W7" s="178"/>
      <c r="X7" s="178"/>
      <c r="Y7" s="183"/>
    </row>
    <row r="8" spans="1:25" s="9" customFormat="1" ht="12.75">
      <c r="A8" s="178"/>
      <c r="B8" s="178"/>
      <c r="C8" s="189"/>
      <c r="D8" s="189"/>
      <c r="E8" s="178"/>
      <c r="F8" s="178"/>
      <c r="G8" s="23"/>
      <c r="H8" s="23"/>
      <c r="I8" s="178"/>
      <c r="J8" s="178"/>
      <c r="K8" s="178"/>
      <c r="L8" s="178"/>
      <c r="M8" s="178"/>
      <c r="N8" s="178"/>
      <c r="O8" s="178"/>
      <c r="P8" s="178"/>
      <c r="Q8" s="178"/>
      <c r="R8" s="178"/>
      <c r="S8" s="178"/>
      <c r="T8" s="178"/>
      <c r="U8" s="178"/>
      <c r="V8" s="178"/>
      <c r="W8" s="178"/>
      <c r="X8" s="178"/>
      <c r="Y8" s="183"/>
    </row>
    <row r="9" spans="1:40" s="9" customFormat="1" ht="38.25" customHeight="1">
      <c r="A9" s="179"/>
      <c r="B9" s="179"/>
      <c r="C9" s="190"/>
      <c r="D9" s="190"/>
      <c r="E9" s="179"/>
      <c r="F9" s="179"/>
      <c r="G9" s="23"/>
      <c r="H9" s="23"/>
      <c r="I9" s="179"/>
      <c r="J9" s="179"/>
      <c r="K9" s="179"/>
      <c r="L9" s="179"/>
      <c r="M9" s="179"/>
      <c r="N9" s="179"/>
      <c r="O9" s="179"/>
      <c r="P9" s="179"/>
      <c r="Q9" s="179"/>
      <c r="R9" s="179"/>
      <c r="S9" s="179"/>
      <c r="T9" s="179"/>
      <c r="U9" s="179"/>
      <c r="V9" s="179"/>
      <c r="W9" s="179"/>
      <c r="X9" s="179"/>
      <c r="Y9" s="184"/>
      <c r="AN9" s="10"/>
    </row>
    <row r="10" spans="1:40" ht="22.5" customHeight="1">
      <c r="A10" s="24" t="s">
        <v>30</v>
      </c>
      <c r="B10" s="24" t="s">
        <v>31</v>
      </c>
      <c r="C10" s="25">
        <v>1</v>
      </c>
      <c r="D10" s="25">
        <v>2</v>
      </c>
      <c r="E10" s="25">
        <v>3</v>
      </c>
      <c r="F10" s="25">
        <v>4</v>
      </c>
      <c r="G10" s="25"/>
      <c r="H10" s="25"/>
      <c r="I10" s="25">
        <v>5</v>
      </c>
      <c r="J10" s="25">
        <v>6</v>
      </c>
      <c r="K10" s="25">
        <v>7</v>
      </c>
      <c r="L10" s="25">
        <v>8</v>
      </c>
      <c r="M10" s="25">
        <v>9</v>
      </c>
      <c r="N10" s="25">
        <v>10</v>
      </c>
      <c r="O10" s="25">
        <v>11</v>
      </c>
      <c r="P10" s="25">
        <v>12</v>
      </c>
      <c r="Q10" s="25">
        <v>13</v>
      </c>
      <c r="R10" s="25">
        <v>14</v>
      </c>
      <c r="S10" s="25">
        <v>15</v>
      </c>
      <c r="T10" s="25">
        <v>16</v>
      </c>
      <c r="U10" s="25"/>
      <c r="V10" s="25"/>
      <c r="W10" s="25"/>
      <c r="X10" s="25">
        <v>16</v>
      </c>
      <c r="Y10" s="25">
        <v>17</v>
      </c>
      <c r="Z10" s="10"/>
      <c r="AA10" s="10"/>
      <c r="AB10" s="26"/>
      <c r="AC10" s="10"/>
      <c r="AJ10" s="11"/>
      <c r="AN10" s="11"/>
    </row>
    <row r="11" spans="1:40" ht="16.5" customHeight="1">
      <c r="A11" s="27"/>
      <c r="B11" s="28" t="s">
        <v>0</v>
      </c>
      <c r="C11" s="29"/>
      <c r="D11" s="29"/>
      <c r="E11" s="30"/>
      <c r="F11" s="30"/>
      <c r="G11" s="30"/>
      <c r="H11" s="30"/>
      <c r="I11" s="30"/>
      <c r="J11" s="30"/>
      <c r="K11" s="30"/>
      <c r="L11" s="30"/>
      <c r="M11" s="30"/>
      <c r="N11" s="30"/>
      <c r="O11" s="30"/>
      <c r="P11" s="30"/>
      <c r="Q11" s="30"/>
      <c r="R11" s="30"/>
      <c r="S11" s="30"/>
      <c r="T11" s="30"/>
      <c r="U11" s="30"/>
      <c r="V11" s="30"/>
      <c r="W11" s="30"/>
      <c r="X11" s="30"/>
      <c r="Y11" s="30"/>
      <c r="Z11" s="10" t="s">
        <v>60</v>
      </c>
      <c r="AA11" s="31" t="s">
        <v>61</v>
      </c>
      <c r="AB11" s="26" t="s">
        <v>62</v>
      </c>
      <c r="AC11" s="10" t="s">
        <v>63</v>
      </c>
      <c r="AD11" s="8">
        <v>169</v>
      </c>
      <c r="AE11" s="8">
        <v>9</v>
      </c>
      <c r="AF11" s="8" t="s">
        <v>64</v>
      </c>
      <c r="AG11" s="8" t="s">
        <v>65</v>
      </c>
      <c r="AH11" s="8" t="s">
        <v>66</v>
      </c>
      <c r="AI11" s="8" t="s">
        <v>67</v>
      </c>
      <c r="AJ11" s="8" t="s">
        <v>68</v>
      </c>
      <c r="AK11" s="8" t="s">
        <v>69</v>
      </c>
      <c r="AL11" s="8" t="s">
        <v>70</v>
      </c>
      <c r="AM11" s="8">
        <v>108</v>
      </c>
      <c r="AN11" s="8" t="s">
        <v>43</v>
      </c>
    </row>
    <row r="12" spans="1:41" s="9" customFormat="1" ht="42" customHeight="1">
      <c r="A12" s="32" t="s">
        <v>4</v>
      </c>
      <c r="B12" s="33" t="s">
        <v>85</v>
      </c>
      <c r="C12" s="34"/>
      <c r="D12" s="34"/>
      <c r="E12" s="35"/>
      <c r="F12" s="35"/>
      <c r="G12" s="30"/>
      <c r="H12" s="36"/>
      <c r="I12" s="35"/>
      <c r="J12" s="35"/>
      <c r="K12" s="35"/>
      <c r="L12" s="35"/>
      <c r="M12" s="35"/>
      <c r="N12" s="35"/>
      <c r="O12" s="35"/>
      <c r="P12" s="35"/>
      <c r="Q12" s="35"/>
      <c r="R12" s="35"/>
      <c r="S12" s="35"/>
      <c r="T12" s="35"/>
      <c r="U12" s="35"/>
      <c r="V12" s="35"/>
      <c r="W12" s="35"/>
      <c r="X12" s="35"/>
      <c r="Y12" s="35"/>
      <c r="Z12" s="37">
        <f aca="true" t="shared" si="0" ref="Z12:AJ12">SUM(Z13:Z15)</f>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14817.7211992/8*12</f>
        <v>22226.581798799998</v>
      </c>
      <c r="AL12" s="37">
        <f>SUM(AL13:AL15)</f>
        <v>0</v>
      </c>
      <c r="AM12" s="37">
        <f>SUM(AM13:AM15)</f>
        <v>0</v>
      </c>
      <c r="AN12" s="10">
        <f>SUM(AN13:AN15)</f>
        <v>0</v>
      </c>
      <c r="AO12" s="10"/>
    </row>
    <row r="13" spans="1:40" s="14" customFormat="1" ht="18" customHeight="1">
      <c r="A13" s="38"/>
      <c r="B13" s="39" t="s">
        <v>78</v>
      </c>
      <c r="C13" s="40"/>
      <c r="D13" s="40"/>
      <c r="E13" s="41"/>
      <c r="F13" s="41"/>
      <c r="G13" s="30"/>
      <c r="H13" s="36"/>
      <c r="I13" s="41"/>
      <c r="J13" s="41"/>
      <c r="K13" s="41"/>
      <c r="L13" s="41"/>
      <c r="M13" s="41"/>
      <c r="N13" s="41"/>
      <c r="O13" s="41"/>
      <c r="P13" s="41"/>
      <c r="Q13" s="41"/>
      <c r="R13" s="41"/>
      <c r="S13" s="41"/>
      <c r="T13" s="41"/>
      <c r="U13" s="41"/>
      <c r="V13" s="41"/>
      <c r="W13" s="41"/>
      <c r="X13" s="41"/>
      <c r="Y13" s="41"/>
      <c r="Z13" s="11"/>
      <c r="AA13" s="11"/>
      <c r="AB13" s="42"/>
      <c r="AC13" s="11"/>
      <c r="AG13" s="43"/>
      <c r="AH13" s="43"/>
      <c r="AJ13" s="43"/>
      <c r="AK13" s="43"/>
      <c r="AL13" s="43"/>
      <c r="AM13" s="43"/>
      <c r="AN13" s="12"/>
    </row>
    <row r="14" spans="1:40" s="14" customFormat="1" ht="71.25" customHeight="1">
      <c r="A14" s="44"/>
      <c r="B14" s="63" t="s">
        <v>79</v>
      </c>
      <c r="C14" s="40"/>
      <c r="D14" s="40"/>
      <c r="E14" s="41"/>
      <c r="F14" s="41"/>
      <c r="G14" s="30"/>
      <c r="H14" s="36"/>
      <c r="I14" s="41"/>
      <c r="J14" s="41"/>
      <c r="K14" s="41"/>
      <c r="L14" s="41"/>
      <c r="M14" s="41"/>
      <c r="N14" s="41"/>
      <c r="O14" s="41"/>
      <c r="P14" s="41"/>
      <c r="Q14" s="41"/>
      <c r="R14" s="41"/>
      <c r="S14" s="41"/>
      <c r="T14" s="41"/>
      <c r="U14" s="41"/>
      <c r="V14" s="41"/>
      <c r="W14" s="41"/>
      <c r="X14" s="41"/>
      <c r="Y14" s="41"/>
      <c r="Z14" s="11"/>
      <c r="AA14" s="11"/>
      <c r="AB14" s="42"/>
      <c r="AC14" s="11"/>
      <c r="AN14" s="12"/>
    </row>
    <row r="15" spans="1:40" s="14" customFormat="1" ht="64.5" customHeight="1">
      <c r="A15" s="38"/>
      <c r="B15" s="63" t="s">
        <v>80</v>
      </c>
      <c r="C15" s="40"/>
      <c r="D15" s="40"/>
      <c r="E15" s="41"/>
      <c r="F15" s="41"/>
      <c r="G15" s="30"/>
      <c r="H15" s="36"/>
      <c r="I15" s="41"/>
      <c r="J15" s="41"/>
      <c r="K15" s="41"/>
      <c r="L15" s="41"/>
      <c r="M15" s="41"/>
      <c r="N15" s="41"/>
      <c r="O15" s="41"/>
      <c r="P15" s="41"/>
      <c r="Q15" s="41"/>
      <c r="R15" s="41"/>
      <c r="S15" s="41"/>
      <c r="T15" s="41"/>
      <c r="U15" s="41"/>
      <c r="V15" s="41"/>
      <c r="W15" s="41"/>
      <c r="X15" s="41"/>
      <c r="Y15" s="41"/>
      <c r="Z15" s="11"/>
      <c r="AA15" s="11"/>
      <c r="AB15" s="42"/>
      <c r="AC15" s="11"/>
      <c r="AG15" s="43"/>
      <c r="AJ15" s="43"/>
      <c r="AK15" s="43"/>
      <c r="AL15" s="43"/>
      <c r="AM15" s="43"/>
      <c r="AN15" s="12"/>
    </row>
    <row r="16" spans="1:29" s="13" customFormat="1" ht="45" customHeight="1">
      <c r="A16" s="46" t="s">
        <v>5</v>
      </c>
      <c r="B16" s="47" t="s">
        <v>71</v>
      </c>
      <c r="C16" s="48"/>
      <c r="D16" s="48"/>
      <c r="E16" s="49"/>
      <c r="F16" s="49"/>
      <c r="G16" s="30"/>
      <c r="H16" s="36"/>
      <c r="I16" s="49"/>
      <c r="J16" s="49"/>
      <c r="K16" s="49"/>
      <c r="L16" s="49"/>
      <c r="M16" s="49"/>
      <c r="N16" s="49"/>
      <c r="O16" s="49"/>
      <c r="P16" s="49"/>
      <c r="Q16" s="49"/>
      <c r="R16" s="49"/>
      <c r="S16" s="49"/>
      <c r="T16" s="49"/>
      <c r="U16" s="49"/>
      <c r="V16" s="49"/>
      <c r="W16" s="49"/>
      <c r="X16" s="49"/>
      <c r="Y16" s="49"/>
      <c r="Z16" s="10"/>
      <c r="AA16" s="10"/>
      <c r="AB16" s="26"/>
      <c r="AC16" s="10"/>
    </row>
    <row r="17" spans="1:40" s="14" customFormat="1" ht="18" customHeight="1">
      <c r="A17" s="38"/>
      <c r="B17" s="39" t="s">
        <v>78</v>
      </c>
      <c r="C17" s="40"/>
      <c r="D17" s="40"/>
      <c r="E17" s="41"/>
      <c r="F17" s="41"/>
      <c r="G17" s="30"/>
      <c r="H17" s="36"/>
      <c r="I17" s="41"/>
      <c r="J17" s="41"/>
      <c r="K17" s="41"/>
      <c r="L17" s="41"/>
      <c r="M17" s="41"/>
      <c r="N17" s="41"/>
      <c r="O17" s="41"/>
      <c r="P17" s="41"/>
      <c r="Q17" s="41"/>
      <c r="R17" s="41"/>
      <c r="S17" s="41"/>
      <c r="T17" s="41"/>
      <c r="U17" s="41"/>
      <c r="V17" s="41"/>
      <c r="W17" s="41"/>
      <c r="X17" s="41"/>
      <c r="Y17" s="41"/>
      <c r="Z17" s="11"/>
      <c r="AA17" s="11"/>
      <c r="AB17" s="42"/>
      <c r="AC17" s="11"/>
      <c r="AG17" s="43"/>
      <c r="AH17" s="43"/>
      <c r="AJ17" s="43"/>
      <c r="AK17" s="43"/>
      <c r="AL17" s="43"/>
      <c r="AM17" s="43"/>
      <c r="AN17" s="12"/>
    </row>
    <row r="18" spans="1:40" s="14" customFormat="1" ht="71.25" customHeight="1">
      <c r="A18" s="44"/>
      <c r="B18" s="63" t="s">
        <v>79</v>
      </c>
      <c r="C18" s="40"/>
      <c r="D18" s="40"/>
      <c r="E18" s="41"/>
      <c r="F18" s="41"/>
      <c r="G18" s="30"/>
      <c r="H18" s="36"/>
      <c r="I18" s="41"/>
      <c r="J18" s="41"/>
      <c r="K18" s="41"/>
      <c r="L18" s="41"/>
      <c r="M18" s="41"/>
      <c r="N18" s="41"/>
      <c r="O18" s="41"/>
      <c r="P18" s="41"/>
      <c r="Q18" s="41"/>
      <c r="R18" s="41"/>
      <c r="S18" s="41"/>
      <c r="T18" s="41"/>
      <c r="U18" s="41"/>
      <c r="V18" s="41"/>
      <c r="W18" s="41"/>
      <c r="X18" s="41"/>
      <c r="Y18" s="41"/>
      <c r="Z18" s="11"/>
      <c r="AA18" s="11"/>
      <c r="AB18" s="42"/>
      <c r="AC18" s="11"/>
      <c r="AN18" s="12"/>
    </row>
    <row r="19" spans="1:40" s="14" customFormat="1" ht="64.5" customHeight="1">
      <c r="A19" s="38"/>
      <c r="B19" s="63" t="s">
        <v>80</v>
      </c>
      <c r="C19" s="40"/>
      <c r="D19" s="40"/>
      <c r="E19" s="41"/>
      <c r="F19" s="41"/>
      <c r="G19" s="30"/>
      <c r="H19" s="36"/>
      <c r="I19" s="41"/>
      <c r="J19" s="41"/>
      <c r="K19" s="41"/>
      <c r="L19" s="41"/>
      <c r="M19" s="41"/>
      <c r="N19" s="41"/>
      <c r="O19" s="41"/>
      <c r="P19" s="41"/>
      <c r="Q19" s="41"/>
      <c r="R19" s="41"/>
      <c r="S19" s="41"/>
      <c r="T19" s="41"/>
      <c r="U19" s="41"/>
      <c r="V19" s="41"/>
      <c r="W19" s="41"/>
      <c r="X19" s="41"/>
      <c r="Y19" s="41"/>
      <c r="Z19" s="11"/>
      <c r="AA19" s="11"/>
      <c r="AB19" s="42"/>
      <c r="AC19" s="11"/>
      <c r="AG19" s="43"/>
      <c r="AJ19" s="43"/>
      <c r="AK19" s="43"/>
      <c r="AL19" s="43"/>
      <c r="AM19" s="43"/>
      <c r="AN19" s="12"/>
    </row>
    <row r="20" spans="1:29" s="13" customFormat="1" ht="45" customHeight="1">
      <c r="A20" s="64" t="s">
        <v>32</v>
      </c>
      <c r="B20" s="65" t="s">
        <v>81</v>
      </c>
      <c r="C20" s="66"/>
      <c r="D20" s="66"/>
      <c r="E20" s="67"/>
      <c r="F20" s="67"/>
      <c r="G20" s="52"/>
      <c r="H20" s="68"/>
      <c r="I20" s="67"/>
      <c r="J20" s="67"/>
      <c r="K20" s="67"/>
      <c r="L20" s="67"/>
      <c r="M20" s="67"/>
      <c r="N20" s="67"/>
      <c r="O20" s="67"/>
      <c r="P20" s="67"/>
      <c r="Q20" s="67"/>
      <c r="R20" s="67"/>
      <c r="S20" s="67"/>
      <c r="T20" s="67"/>
      <c r="U20" s="67"/>
      <c r="V20" s="67"/>
      <c r="W20" s="67"/>
      <c r="X20" s="67"/>
      <c r="Y20" s="67"/>
      <c r="Z20" s="10"/>
      <c r="AA20" s="10"/>
      <c r="AB20" s="26"/>
      <c r="AC20" s="10"/>
    </row>
    <row r="21" spans="1:29" s="13" customFormat="1" ht="21.75" customHeight="1" hidden="1">
      <c r="A21" s="53" t="s">
        <v>72</v>
      </c>
      <c r="B21" s="54" t="s">
        <v>73</v>
      </c>
      <c r="C21" s="55"/>
      <c r="D21" s="55"/>
      <c r="E21" s="56"/>
      <c r="F21" s="56"/>
      <c r="G21" s="56"/>
      <c r="H21" s="56"/>
      <c r="I21" s="56"/>
      <c r="J21" s="56"/>
      <c r="K21" s="56"/>
      <c r="L21" s="56"/>
      <c r="M21" s="56"/>
      <c r="N21" s="56"/>
      <c r="O21" s="56"/>
      <c r="P21" s="56"/>
      <c r="Q21" s="56"/>
      <c r="R21" s="56"/>
      <c r="S21" s="56"/>
      <c r="T21" s="56"/>
      <c r="U21" s="56"/>
      <c r="V21" s="56"/>
      <c r="W21" s="56"/>
      <c r="X21" s="56"/>
      <c r="Y21" s="56"/>
      <c r="Z21" s="10"/>
      <c r="AA21" s="10"/>
      <c r="AB21" s="26"/>
      <c r="AC21" s="10"/>
    </row>
    <row r="22" spans="1:29" s="14" customFormat="1" ht="18" customHeight="1" hidden="1">
      <c r="A22" s="45"/>
      <c r="B22" s="57" t="s">
        <v>74</v>
      </c>
      <c r="C22" s="40"/>
      <c r="D22" s="40"/>
      <c r="E22" s="58"/>
      <c r="F22" s="58"/>
      <c r="G22" s="58"/>
      <c r="H22" s="58"/>
      <c r="I22" s="58"/>
      <c r="J22" s="58"/>
      <c r="K22" s="58"/>
      <c r="L22" s="58"/>
      <c r="M22" s="58"/>
      <c r="N22" s="58"/>
      <c r="O22" s="58"/>
      <c r="P22" s="58"/>
      <c r="Q22" s="58"/>
      <c r="R22" s="58"/>
      <c r="S22" s="58"/>
      <c r="T22" s="58"/>
      <c r="U22" s="58"/>
      <c r="V22" s="58"/>
      <c r="W22" s="58"/>
      <c r="X22" s="58"/>
      <c r="Y22" s="58"/>
      <c r="Z22" s="11"/>
      <c r="AA22" s="11"/>
      <c r="AB22" s="42"/>
      <c r="AC22" s="11"/>
    </row>
    <row r="23" spans="1:29" s="14" customFormat="1" ht="18" customHeight="1" hidden="1">
      <c r="A23" s="45"/>
      <c r="B23" s="57" t="s">
        <v>75</v>
      </c>
      <c r="C23" s="40"/>
      <c r="D23" s="40"/>
      <c r="E23" s="58"/>
      <c r="F23" s="58"/>
      <c r="G23" s="58"/>
      <c r="H23" s="58"/>
      <c r="I23" s="58"/>
      <c r="J23" s="58"/>
      <c r="K23" s="58"/>
      <c r="L23" s="58"/>
      <c r="M23" s="58"/>
      <c r="N23" s="58"/>
      <c r="O23" s="58"/>
      <c r="P23" s="58"/>
      <c r="Q23" s="58"/>
      <c r="R23" s="58"/>
      <c r="S23" s="58"/>
      <c r="T23" s="58"/>
      <c r="U23" s="58"/>
      <c r="V23" s="58"/>
      <c r="W23" s="58"/>
      <c r="X23" s="58"/>
      <c r="Y23" s="58"/>
      <c r="Z23" s="11"/>
      <c r="AA23" s="11"/>
      <c r="AB23" s="42"/>
      <c r="AC23" s="11"/>
    </row>
    <row r="24" spans="1:29" s="14" customFormat="1" ht="18" customHeight="1" hidden="1">
      <c r="A24" s="50"/>
      <c r="B24" s="59" t="s">
        <v>76</v>
      </c>
      <c r="C24" s="51"/>
      <c r="D24" s="51"/>
      <c r="E24" s="60"/>
      <c r="F24" s="60"/>
      <c r="G24" s="60"/>
      <c r="H24" s="60"/>
      <c r="I24" s="60"/>
      <c r="J24" s="60"/>
      <c r="K24" s="60"/>
      <c r="L24" s="60"/>
      <c r="M24" s="60"/>
      <c r="N24" s="60"/>
      <c r="O24" s="60"/>
      <c r="P24" s="60"/>
      <c r="Q24" s="60"/>
      <c r="R24" s="60"/>
      <c r="S24" s="60"/>
      <c r="T24" s="60"/>
      <c r="U24" s="60"/>
      <c r="V24" s="60"/>
      <c r="W24" s="60"/>
      <c r="X24" s="60"/>
      <c r="Y24" s="60"/>
      <c r="Z24" s="11"/>
      <c r="AA24" s="11"/>
      <c r="AB24" s="42"/>
      <c r="AC24" s="11"/>
    </row>
    <row r="25" s="61" customFormat="1" ht="21.75" customHeight="1">
      <c r="AN25" s="15"/>
    </row>
    <row r="26" spans="3:40" s="61" customFormat="1" ht="21.75" customHeight="1">
      <c r="C26" s="62"/>
      <c r="D26" s="62"/>
      <c r="AN26" s="15"/>
    </row>
    <row r="27" s="61" customFormat="1" ht="17.25" customHeight="1">
      <c r="AN27" s="15"/>
    </row>
    <row r="28" s="61" customFormat="1" ht="20.25" customHeight="1">
      <c r="AN28" s="15"/>
    </row>
    <row r="29" s="61" customFormat="1" ht="17.25" customHeight="1">
      <c r="AN29" s="15"/>
    </row>
    <row r="30" s="61" customFormat="1" ht="12.75">
      <c r="AN30" s="15"/>
    </row>
    <row r="31" s="61" customFormat="1" ht="12.75">
      <c r="AN31" s="15"/>
    </row>
    <row r="32" s="61" customFormat="1" ht="12.75">
      <c r="AN32" s="15"/>
    </row>
    <row r="33" s="61" customFormat="1" ht="12.75">
      <c r="AN33" s="15"/>
    </row>
    <row r="34" s="61" customFormat="1" ht="12.75">
      <c r="AN34" s="15"/>
    </row>
    <row r="35" s="61" customFormat="1" ht="12.75">
      <c r="AN35" s="15"/>
    </row>
    <row r="36" s="61" customFormat="1" ht="12.75">
      <c r="AN36" s="15"/>
    </row>
    <row r="37" s="61" customFormat="1" ht="12.75">
      <c r="AN37" s="15"/>
    </row>
    <row r="38" s="61" customFormat="1" ht="12.75">
      <c r="AN38" s="15"/>
    </row>
    <row r="39" s="61" customFormat="1" ht="12.75">
      <c r="AN39" s="15"/>
    </row>
    <row r="40" s="61" customFormat="1" ht="12.75">
      <c r="AN40" s="15"/>
    </row>
    <row r="41" s="61" customFormat="1" ht="12.75">
      <c r="AN41" s="15"/>
    </row>
    <row r="42" s="61" customFormat="1" ht="12.75">
      <c r="AN42" s="15"/>
    </row>
    <row r="43" s="61" customFormat="1" ht="12.75">
      <c r="AN43" s="15"/>
    </row>
    <row r="44" s="61" customFormat="1" ht="12.75">
      <c r="AN44" s="15"/>
    </row>
    <row r="45" s="61" customFormat="1" ht="12.75">
      <c r="AN45" s="15"/>
    </row>
    <row r="46" s="61" customFormat="1" ht="12.75">
      <c r="AN46" s="15"/>
    </row>
    <row r="47" s="61" customFormat="1" ht="12.75">
      <c r="AN47" s="15"/>
    </row>
    <row r="48" s="61" customFormat="1" ht="12.75">
      <c r="AN48" s="15"/>
    </row>
    <row r="49" s="61" customFormat="1" ht="12.75">
      <c r="AN49" s="15"/>
    </row>
    <row r="50" s="61" customFormat="1" ht="12.75">
      <c r="AN50" s="15"/>
    </row>
    <row r="51" s="61" customFormat="1" ht="12.75">
      <c r="AN51" s="15"/>
    </row>
    <row r="52" s="61" customFormat="1" ht="12.75">
      <c r="AN52" s="15"/>
    </row>
    <row r="53" s="61" customFormat="1" ht="12.75">
      <c r="AN53" s="15"/>
    </row>
    <row r="54" s="61" customFormat="1" ht="12.75">
      <c r="AN54" s="15"/>
    </row>
    <row r="55" s="61" customFormat="1" ht="12.75">
      <c r="AN55" s="15"/>
    </row>
    <row r="56" s="61" customFormat="1" ht="12.75">
      <c r="AN56" s="15"/>
    </row>
    <row r="57" s="61" customFormat="1" ht="12.75">
      <c r="AN57" s="15"/>
    </row>
    <row r="58" s="61" customFormat="1" ht="12.75">
      <c r="AN58" s="15"/>
    </row>
    <row r="59" s="61" customFormat="1" ht="12.75">
      <c r="AN59" s="15"/>
    </row>
    <row r="60" s="61" customFormat="1" ht="12.75">
      <c r="AN60" s="15"/>
    </row>
    <row r="61" s="61" customFormat="1" ht="12.75">
      <c r="AN61" s="15"/>
    </row>
    <row r="62" s="61" customFormat="1" ht="12.75">
      <c r="AN62" s="15"/>
    </row>
    <row r="63" s="61" customFormat="1" ht="12.75">
      <c r="AN63" s="15"/>
    </row>
    <row r="64" s="61" customFormat="1" ht="12.75">
      <c r="AN64" s="15"/>
    </row>
    <row r="65" s="61" customFormat="1" ht="12.75">
      <c r="AN65" s="15"/>
    </row>
    <row r="66" s="61" customFormat="1" ht="12.75">
      <c r="AN66" s="15"/>
    </row>
    <row r="67" s="61" customFormat="1" ht="12.75">
      <c r="AN67" s="15"/>
    </row>
    <row r="68" s="61" customFormat="1" ht="12.75">
      <c r="AN68" s="15"/>
    </row>
    <row r="69" s="61" customFormat="1" ht="12.75">
      <c r="AN69" s="15"/>
    </row>
    <row r="70" s="61" customFormat="1" ht="12.75">
      <c r="AN70" s="15"/>
    </row>
    <row r="71" s="61" customFormat="1" ht="12.75">
      <c r="AN71" s="15"/>
    </row>
    <row r="72" s="61" customFormat="1" ht="12.75">
      <c r="AN72" s="15"/>
    </row>
    <row r="73" s="61" customFormat="1" ht="12.75">
      <c r="AN73" s="15"/>
    </row>
    <row r="74" s="61" customFormat="1" ht="12.75">
      <c r="AN74" s="15"/>
    </row>
    <row r="75" s="61" customFormat="1" ht="12.75">
      <c r="AN75" s="15"/>
    </row>
    <row r="76" s="61" customFormat="1" ht="12.75">
      <c r="AN76" s="15"/>
    </row>
    <row r="77" s="61" customFormat="1" ht="12.75">
      <c r="AN77" s="15"/>
    </row>
    <row r="78" s="61" customFormat="1" ht="12.75">
      <c r="AN78" s="15"/>
    </row>
    <row r="79" s="61" customFormat="1" ht="12.75">
      <c r="AN79" s="15"/>
    </row>
    <row r="80" s="61" customFormat="1" ht="12.75">
      <c r="AN80" s="15"/>
    </row>
    <row r="81" s="61" customFormat="1" ht="12.75">
      <c r="AN81" s="15"/>
    </row>
    <row r="82" s="61" customFormat="1" ht="12.75">
      <c r="AN82" s="15"/>
    </row>
    <row r="83" s="61" customFormat="1" ht="12.75">
      <c r="AN83" s="15"/>
    </row>
    <row r="84" s="61" customFormat="1" ht="12.75">
      <c r="AN84" s="15"/>
    </row>
    <row r="85" s="61" customFormat="1" ht="12.75">
      <c r="AN85" s="15"/>
    </row>
    <row r="86" s="61" customFormat="1" ht="12.75">
      <c r="AN86" s="15"/>
    </row>
    <row r="87" s="61" customFormat="1" ht="12.75">
      <c r="AN87" s="15"/>
    </row>
    <row r="88" s="61" customFormat="1" ht="12.75">
      <c r="AN88" s="15"/>
    </row>
    <row r="89" s="61" customFormat="1" ht="12.75">
      <c r="AN89" s="15"/>
    </row>
    <row r="90" s="61" customFormat="1" ht="12.75">
      <c r="AN90" s="15"/>
    </row>
    <row r="91" s="61" customFormat="1" ht="12.75">
      <c r="AN91" s="15"/>
    </row>
    <row r="92" s="61" customFormat="1" ht="12.75">
      <c r="AN92" s="15"/>
    </row>
    <row r="93" s="61" customFormat="1" ht="12.75">
      <c r="AN93" s="15"/>
    </row>
    <row r="94" s="61" customFormat="1" ht="12.75">
      <c r="AN94" s="15"/>
    </row>
    <row r="95" s="61" customFormat="1" ht="12.75">
      <c r="AN95" s="15"/>
    </row>
    <row r="96" s="61" customFormat="1" ht="12.75">
      <c r="AN96" s="15"/>
    </row>
    <row r="97" s="61" customFormat="1" ht="12.75">
      <c r="AN97" s="15"/>
    </row>
    <row r="98" s="61" customFormat="1" ht="12.75">
      <c r="AN98" s="15"/>
    </row>
    <row r="99" s="61" customFormat="1" ht="12.75">
      <c r="AN99" s="15"/>
    </row>
    <row r="100" s="61" customFormat="1" ht="12.75">
      <c r="AN100" s="15"/>
    </row>
    <row r="101" s="61" customFormat="1" ht="12.75">
      <c r="AN101" s="15"/>
    </row>
    <row r="102" s="61" customFormat="1" ht="12.75">
      <c r="AN102" s="15"/>
    </row>
    <row r="103" s="61" customFormat="1" ht="12.75">
      <c r="AN103" s="15"/>
    </row>
    <row r="104" s="61" customFormat="1" ht="12.75">
      <c r="AN104" s="15"/>
    </row>
    <row r="105" s="61" customFormat="1" ht="12.75">
      <c r="AN105" s="15"/>
    </row>
    <row r="106" s="61" customFormat="1" ht="12.75">
      <c r="AN106" s="15"/>
    </row>
    <row r="107" s="61" customFormat="1" ht="12.75">
      <c r="AN107" s="15"/>
    </row>
    <row r="108" s="61" customFormat="1" ht="12.75">
      <c r="AN108" s="15"/>
    </row>
    <row r="109" s="61" customFormat="1" ht="12.75">
      <c r="AN109" s="15"/>
    </row>
    <row r="110" s="61" customFormat="1" ht="12.75">
      <c r="AN110" s="15"/>
    </row>
    <row r="111" s="61" customFormat="1" ht="12.75">
      <c r="AN111" s="15"/>
    </row>
    <row r="112" s="61" customFormat="1" ht="12.75">
      <c r="AN112" s="15"/>
    </row>
    <row r="113" s="61" customFormat="1" ht="12.75">
      <c r="AN113" s="15"/>
    </row>
    <row r="114" s="61" customFormat="1" ht="12.75">
      <c r="AN114" s="15"/>
    </row>
    <row r="115" s="61" customFormat="1" ht="12.75">
      <c r="AN115" s="15"/>
    </row>
    <row r="116" s="61" customFormat="1" ht="12.75">
      <c r="AN116" s="15"/>
    </row>
    <row r="117" s="61" customFormat="1" ht="12.75">
      <c r="AN117" s="15"/>
    </row>
    <row r="118" s="61" customFormat="1" ht="12.75">
      <c r="AN118" s="15"/>
    </row>
    <row r="119" s="61" customFormat="1" ht="12.75">
      <c r="AN119" s="15"/>
    </row>
    <row r="120" s="61" customFormat="1" ht="12.75">
      <c r="AN120" s="15"/>
    </row>
    <row r="121" s="61" customFormat="1" ht="12.75">
      <c r="AN121" s="15"/>
    </row>
    <row r="122" s="61" customFormat="1" ht="12.75">
      <c r="AN122" s="15"/>
    </row>
    <row r="123" s="61" customFormat="1" ht="12.75">
      <c r="AN123" s="15"/>
    </row>
    <row r="124" s="61" customFormat="1" ht="12.75">
      <c r="AN124" s="15"/>
    </row>
    <row r="125" s="61" customFormat="1" ht="12.75">
      <c r="AN125" s="15"/>
    </row>
    <row r="126" s="61" customFormat="1" ht="12.75">
      <c r="AN126" s="15"/>
    </row>
    <row r="127" s="61" customFormat="1" ht="12.75">
      <c r="AN127" s="15"/>
    </row>
    <row r="128" s="61" customFormat="1" ht="12.75">
      <c r="AN128" s="15"/>
    </row>
    <row r="129" s="61" customFormat="1" ht="12.75">
      <c r="AN129" s="15"/>
    </row>
    <row r="130" s="61" customFormat="1" ht="12.75">
      <c r="AN130" s="15"/>
    </row>
    <row r="131" s="61" customFormat="1" ht="12.75">
      <c r="AN131" s="15"/>
    </row>
    <row r="132" s="61" customFormat="1" ht="12.75">
      <c r="AN132" s="15"/>
    </row>
    <row r="133" s="61" customFormat="1" ht="12.75">
      <c r="AN133" s="15"/>
    </row>
    <row r="134" s="61" customFormat="1" ht="12.75">
      <c r="AN134" s="15"/>
    </row>
    <row r="135" s="61" customFormat="1" ht="12.75">
      <c r="AN135" s="15"/>
    </row>
  </sheetData>
  <sheetProtection/>
  <mergeCells count="27">
    <mergeCell ref="A4:A9"/>
    <mergeCell ref="B4:B9"/>
    <mergeCell ref="C4:C9"/>
    <mergeCell ref="D4:D9"/>
    <mergeCell ref="E4:Y4"/>
    <mergeCell ref="T6:T9"/>
    <mergeCell ref="X6:X9"/>
    <mergeCell ref="O6:O9"/>
    <mergeCell ref="N6:N9"/>
    <mergeCell ref="M6:M9"/>
    <mergeCell ref="I5:I9"/>
    <mergeCell ref="F5:F9"/>
    <mergeCell ref="R6:R9"/>
    <mergeCell ref="Q6:Q9"/>
    <mergeCell ref="P6:P9"/>
    <mergeCell ref="J5:X5"/>
    <mergeCell ref="S6:S9"/>
    <mergeCell ref="E5:E9"/>
    <mergeCell ref="A2:Y2"/>
    <mergeCell ref="T3:Y3"/>
    <mergeCell ref="U6:U9"/>
    <mergeCell ref="V6:V9"/>
    <mergeCell ref="W6:W9"/>
    <mergeCell ref="K6:K9"/>
    <mergeCell ref="J6:J9"/>
    <mergeCell ref="Y5:Y9"/>
    <mergeCell ref="L6:L9"/>
  </mergeCells>
  <printOptions/>
  <pageMargins left="0.38" right="0.2" top="0.51" bottom="0.75" header="0.3" footer="0.3"/>
  <pageSetup horizontalDpi="600" verticalDpi="600" orientation="landscape" paperSize="9" r:id="rId1"/>
  <headerFooter>
    <oddHeader>&amp;RBiểu số 10</oddHeader>
  </headerFooter>
</worksheet>
</file>

<file path=xl/worksheets/sheet2.xml><?xml version="1.0" encoding="utf-8"?>
<worksheet xmlns="http://schemas.openxmlformats.org/spreadsheetml/2006/main" xmlns:r="http://schemas.openxmlformats.org/officeDocument/2006/relationships">
  <dimension ref="A1:K105"/>
  <sheetViews>
    <sheetView zoomScalePageLayoutView="0" workbookViewId="0" topLeftCell="A1">
      <selection activeCell="I22" sqref="I22"/>
    </sheetView>
  </sheetViews>
  <sheetFormatPr defaultColWidth="9.140625" defaultRowHeight="13.5" customHeight="1"/>
  <cols>
    <col min="1" max="1" width="4.7109375" style="0" customWidth="1"/>
    <col min="2" max="2" width="56.421875" style="0" customWidth="1"/>
    <col min="3" max="3" width="9.140625" style="0" hidden="1" customWidth="1"/>
    <col min="4" max="5" width="9.28125" style="0" hidden="1" customWidth="1"/>
    <col min="6" max="6" width="11.7109375" style="0" hidden="1" customWidth="1"/>
    <col min="7" max="7" width="7.8515625" style="0" hidden="1" customWidth="1"/>
    <col min="8" max="8" width="1.28515625" style="0" hidden="1" customWidth="1"/>
    <col min="9" max="11" width="10.421875" style="0" customWidth="1"/>
  </cols>
  <sheetData>
    <row r="1" spans="1:11" ht="15.75">
      <c r="A1" s="5" t="s">
        <v>95</v>
      </c>
      <c r="B1" s="4"/>
      <c r="C1" s="4"/>
      <c r="D1" s="4"/>
      <c r="E1" s="3"/>
      <c r="F1" s="3"/>
      <c r="G1" s="4"/>
      <c r="H1" s="4"/>
      <c r="I1" s="78"/>
      <c r="J1" s="4"/>
      <c r="K1" s="4"/>
    </row>
    <row r="2" spans="1:11" ht="15.75">
      <c r="A2" s="191" t="s">
        <v>149</v>
      </c>
      <c r="B2" s="191"/>
      <c r="C2" s="191"/>
      <c r="D2" s="191"/>
      <c r="E2" s="191"/>
      <c r="F2" s="191"/>
      <c r="G2" s="191"/>
      <c r="H2" s="191"/>
      <c r="I2" s="191"/>
      <c r="J2" s="191"/>
      <c r="K2" s="191"/>
    </row>
    <row r="3" spans="1:11" ht="15.75">
      <c r="A3" s="2"/>
      <c r="B3" s="1"/>
      <c r="C3" s="1"/>
      <c r="D3" s="1"/>
      <c r="E3" s="2"/>
      <c r="F3" s="2"/>
      <c r="G3" s="1"/>
      <c r="H3" s="192" t="s">
        <v>29</v>
      </c>
      <c r="I3" s="192"/>
      <c r="J3" s="192"/>
      <c r="K3" s="192"/>
    </row>
    <row r="4" spans="1:11" ht="28.5" customHeight="1">
      <c r="A4" s="193" t="s">
        <v>90</v>
      </c>
      <c r="B4" s="194" t="s">
        <v>1</v>
      </c>
      <c r="C4" s="195" t="s">
        <v>37</v>
      </c>
      <c r="D4" s="196"/>
      <c r="E4" s="132" t="s">
        <v>89</v>
      </c>
      <c r="F4" s="133"/>
      <c r="G4" s="133"/>
      <c r="H4" s="133"/>
      <c r="I4" s="199" t="s">
        <v>150</v>
      </c>
      <c r="J4" s="199"/>
      <c r="K4" s="200"/>
    </row>
    <row r="5" spans="1:11" ht="15.75" customHeight="1">
      <c r="A5" s="193"/>
      <c r="B5" s="194"/>
      <c r="C5" s="197" t="s">
        <v>26</v>
      </c>
      <c r="D5" s="197" t="s">
        <v>27</v>
      </c>
      <c r="E5" s="194" t="s">
        <v>7</v>
      </c>
      <c r="F5" s="194"/>
      <c r="G5" s="194"/>
      <c r="H5" s="194" t="s">
        <v>8</v>
      </c>
      <c r="I5" s="201" t="s">
        <v>89</v>
      </c>
      <c r="J5" s="201" t="s">
        <v>151</v>
      </c>
      <c r="K5" s="201" t="s">
        <v>152</v>
      </c>
    </row>
    <row r="6" spans="1:11" ht="25.5" customHeight="1">
      <c r="A6" s="193"/>
      <c r="B6" s="194"/>
      <c r="C6" s="198"/>
      <c r="D6" s="198"/>
      <c r="E6" s="6" t="s">
        <v>6</v>
      </c>
      <c r="F6" s="7" t="s">
        <v>25</v>
      </c>
      <c r="G6" s="6" t="s">
        <v>12</v>
      </c>
      <c r="H6" s="194"/>
      <c r="I6" s="201"/>
      <c r="J6" s="201"/>
      <c r="K6" s="201"/>
    </row>
    <row r="7" spans="1:11" ht="15.75">
      <c r="A7" s="71" t="s">
        <v>30</v>
      </c>
      <c r="B7" s="70" t="s">
        <v>31</v>
      </c>
      <c r="C7" s="70">
        <v>1</v>
      </c>
      <c r="D7" s="70">
        <v>2</v>
      </c>
      <c r="E7" s="70">
        <v>3</v>
      </c>
      <c r="F7" s="70">
        <v>4</v>
      </c>
      <c r="G7" s="70">
        <v>5</v>
      </c>
      <c r="H7" s="70">
        <v>6</v>
      </c>
      <c r="I7" s="80">
        <v>1</v>
      </c>
      <c r="J7" s="70">
        <v>2</v>
      </c>
      <c r="K7" s="70">
        <v>3</v>
      </c>
    </row>
    <row r="8" spans="1:11" ht="21.75" customHeight="1">
      <c r="A8" s="72"/>
      <c r="B8" s="73" t="s">
        <v>94</v>
      </c>
      <c r="C8" s="6"/>
      <c r="D8" s="6"/>
      <c r="E8" s="6"/>
      <c r="F8" s="6"/>
      <c r="G8" s="6"/>
      <c r="H8" s="6"/>
      <c r="I8" s="79"/>
      <c r="J8" s="6"/>
      <c r="K8" s="6"/>
    </row>
    <row r="9" spans="1:11" ht="21.75" customHeight="1">
      <c r="A9" s="72" t="s">
        <v>4</v>
      </c>
      <c r="B9" s="81" t="s">
        <v>13</v>
      </c>
      <c r="C9" s="6"/>
      <c r="D9" s="6"/>
      <c r="E9" s="6"/>
      <c r="F9" s="6"/>
      <c r="G9" s="6"/>
      <c r="H9" s="6"/>
      <c r="I9" s="77" t="e">
        <f>I10+I25+I29</f>
        <v>#REF!</v>
      </c>
      <c r="J9" s="77">
        <f>J10+J25+J29</f>
        <v>4035.47182</v>
      </c>
      <c r="K9" s="77">
        <f>K10+K25+K29</f>
        <v>4035.47182</v>
      </c>
    </row>
    <row r="10" spans="1:11" ht="21.75" customHeight="1">
      <c r="A10" s="72">
        <v>1</v>
      </c>
      <c r="B10" s="81" t="s">
        <v>11</v>
      </c>
      <c r="C10" s="83"/>
      <c r="D10" s="83"/>
      <c r="E10" s="84"/>
      <c r="F10" s="84"/>
      <c r="G10" s="83"/>
      <c r="H10" s="83"/>
      <c r="I10" s="85">
        <f>I11+I23</f>
        <v>3491.2266600000003</v>
      </c>
      <c r="J10" s="85">
        <f>J11+J23</f>
        <v>3491.2266600000003</v>
      </c>
      <c r="K10" s="85">
        <f>K11+K23</f>
        <v>3491.2266600000003</v>
      </c>
    </row>
    <row r="11" spans="1:11" ht="21.75" customHeight="1">
      <c r="A11" s="71" t="s">
        <v>14</v>
      </c>
      <c r="B11" s="87" t="s">
        <v>35</v>
      </c>
      <c r="C11" s="88"/>
      <c r="D11" s="88"/>
      <c r="E11" s="89"/>
      <c r="F11" s="89"/>
      <c r="G11" s="88"/>
      <c r="H11" s="88"/>
      <c r="I11" s="90">
        <f>I12+I16+I19</f>
        <v>2804.82666</v>
      </c>
      <c r="J11" s="153">
        <v>2804.82666</v>
      </c>
      <c r="K11" s="153">
        <v>2804.82666</v>
      </c>
    </row>
    <row r="12" spans="1:11" ht="21.75" customHeight="1">
      <c r="A12" s="91" t="s">
        <v>22</v>
      </c>
      <c r="B12" s="92" t="s">
        <v>15</v>
      </c>
      <c r="C12" s="93"/>
      <c r="D12" s="93"/>
      <c r="E12" s="94"/>
      <c r="F12" s="94"/>
      <c r="G12" s="93">
        <v>22</v>
      </c>
      <c r="H12" s="93"/>
      <c r="I12" s="95">
        <f>SUM(I13:I15)</f>
        <v>2655.66723</v>
      </c>
      <c r="J12" s="96">
        <v>2655.66723</v>
      </c>
      <c r="K12" s="96">
        <v>2655.66723</v>
      </c>
    </row>
    <row r="13" spans="1:11" ht="21.75" customHeight="1">
      <c r="A13" s="97" t="s">
        <v>3</v>
      </c>
      <c r="B13" s="98" t="s">
        <v>16</v>
      </c>
      <c r="C13" s="99"/>
      <c r="D13" s="99"/>
      <c r="E13" s="100"/>
      <c r="F13" s="101">
        <f>86.11/22</f>
        <v>3.914090909090909</v>
      </c>
      <c r="G13" s="99"/>
      <c r="H13" s="99"/>
      <c r="I13" s="102">
        <f>F13*G12*1.49*12</f>
        <v>1539.6468</v>
      </c>
      <c r="J13" s="82">
        <v>1539.6468</v>
      </c>
      <c r="K13" s="82">
        <v>1539.6468</v>
      </c>
    </row>
    <row r="14" spans="1:11" ht="21.75" customHeight="1">
      <c r="A14" s="97" t="s">
        <v>3</v>
      </c>
      <c r="B14" s="98" t="s">
        <v>17</v>
      </c>
      <c r="C14" s="99"/>
      <c r="D14" s="99"/>
      <c r="E14" s="100"/>
      <c r="F14" s="101">
        <f>41.67/22</f>
        <v>1.8940909090909093</v>
      </c>
      <c r="G14" s="99"/>
      <c r="H14" s="99"/>
      <c r="I14" s="102">
        <f>F14*G12*1.49*12</f>
        <v>745.0596</v>
      </c>
      <c r="J14" s="82">
        <v>745.0596</v>
      </c>
      <c r="K14" s="82">
        <v>745.0596</v>
      </c>
    </row>
    <row r="15" spans="1:11" ht="21.75" customHeight="1">
      <c r="A15" s="97" t="s">
        <v>3</v>
      </c>
      <c r="B15" s="98" t="s">
        <v>18</v>
      </c>
      <c r="C15" s="99"/>
      <c r="D15" s="99"/>
      <c r="E15" s="100"/>
      <c r="F15" s="101">
        <f>(86.11+6.1)/22</f>
        <v>4.191363636363636</v>
      </c>
      <c r="G15" s="99"/>
      <c r="H15" s="99"/>
      <c r="I15" s="102">
        <f>F15*G12*1.49*12*22.5%</f>
        <v>370.96083</v>
      </c>
      <c r="J15" s="82">
        <v>370.96083</v>
      </c>
      <c r="K15" s="82">
        <v>370.96083</v>
      </c>
    </row>
    <row r="16" spans="1:11" ht="30.75" customHeight="1">
      <c r="A16" s="91" t="s">
        <v>23</v>
      </c>
      <c r="B16" s="92" t="s">
        <v>38</v>
      </c>
      <c r="C16" s="93"/>
      <c r="D16" s="93"/>
      <c r="E16" s="94"/>
      <c r="F16" s="99"/>
      <c r="G16" s="99"/>
      <c r="H16" s="93"/>
      <c r="I16" s="95">
        <f>SUM(I17:I18)</f>
        <v>149.15943</v>
      </c>
      <c r="J16" s="96">
        <v>149.15943</v>
      </c>
      <c r="K16" s="96">
        <v>149.15943</v>
      </c>
    </row>
    <row r="17" spans="1:11" ht="21.75" customHeight="1">
      <c r="A17" s="97" t="s">
        <v>3</v>
      </c>
      <c r="B17" s="74" t="s">
        <v>96</v>
      </c>
      <c r="C17" s="93"/>
      <c r="D17" s="93"/>
      <c r="E17" s="94"/>
      <c r="F17" s="91">
        <v>2.27</v>
      </c>
      <c r="G17" s="103">
        <v>3</v>
      </c>
      <c r="H17" s="93"/>
      <c r="I17" s="104">
        <f>F17*G17*1.49*12</f>
        <v>121.7628</v>
      </c>
      <c r="J17" s="96">
        <v>121.7628</v>
      </c>
      <c r="K17" s="96">
        <v>121.7628</v>
      </c>
    </row>
    <row r="18" spans="1:11" ht="21.75" customHeight="1">
      <c r="A18" s="97" t="s">
        <v>3</v>
      </c>
      <c r="B18" s="74" t="s">
        <v>97</v>
      </c>
      <c r="C18" s="93"/>
      <c r="D18" s="93"/>
      <c r="E18" s="94"/>
      <c r="F18" s="91">
        <v>2.27</v>
      </c>
      <c r="G18" s="103">
        <v>3</v>
      </c>
      <c r="H18" s="93"/>
      <c r="I18" s="104">
        <f>(F18*G18*1.49*12)*22.5%</f>
        <v>27.396630000000002</v>
      </c>
      <c r="J18" s="96">
        <v>27.396630000000002</v>
      </c>
      <c r="K18" s="96">
        <v>27.396630000000002</v>
      </c>
    </row>
    <row r="19" spans="1:11" ht="21.75" customHeight="1">
      <c r="A19" s="91" t="s">
        <v>24</v>
      </c>
      <c r="B19" s="92" t="s">
        <v>91</v>
      </c>
      <c r="C19" s="93"/>
      <c r="D19" s="93"/>
      <c r="E19" s="94"/>
      <c r="F19" s="94"/>
      <c r="G19" s="93"/>
      <c r="H19" s="93"/>
      <c r="I19" s="95"/>
      <c r="J19" s="96"/>
      <c r="K19" s="96"/>
    </row>
    <row r="20" spans="1:11" ht="21.75" customHeight="1">
      <c r="A20" s="97" t="s">
        <v>3</v>
      </c>
      <c r="B20" s="98" t="s">
        <v>92</v>
      </c>
      <c r="C20" s="99"/>
      <c r="D20" s="99"/>
      <c r="E20" s="100"/>
      <c r="F20" s="100"/>
      <c r="G20" s="99"/>
      <c r="H20" s="99"/>
      <c r="I20" s="102"/>
      <c r="J20" s="82"/>
      <c r="K20" s="82"/>
    </row>
    <row r="21" spans="1:11" ht="21.75" customHeight="1">
      <c r="A21" s="97" t="s">
        <v>3</v>
      </c>
      <c r="B21" s="98" t="s">
        <v>33</v>
      </c>
      <c r="C21" s="99"/>
      <c r="D21" s="99"/>
      <c r="E21" s="100"/>
      <c r="F21" s="100"/>
      <c r="G21" s="99"/>
      <c r="H21" s="99"/>
      <c r="I21" s="102"/>
      <c r="J21" s="82"/>
      <c r="K21" s="82"/>
    </row>
    <row r="22" spans="1:11" ht="21.75" customHeight="1">
      <c r="A22" s="97" t="s">
        <v>3</v>
      </c>
      <c r="B22" s="98" t="s">
        <v>34</v>
      </c>
      <c r="C22" s="99"/>
      <c r="D22" s="99"/>
      <c r="E22" s="100"/>
      <c r="F22" s="100"/>
      <c r="G22" s="99"/>
      <c r="H22" s="99"/>
      <c r="I22" s="102"/>
      <c r="J22" s="82"/>
      <c r="K22" s="82"/>
    </row>
    <row r="23" spans="1:11" ht="21" customHeight="1">
      <c r="A23" s="71" t="s">
        <v>19</v>
      </c>
      <c r="B23" s="87" t="s">
        <v>20</v>
      </c>
      <c r="C23" s="88"/>
      <c r="D23" s="88"/>
      <c r="E23" s="89"/>
      <c r="F23" s="89"/>
      <c r="G23" s="88"/>
      <c r="H23" s="88"/>
      <c r="I23" s="105">
        <f>I24</f>
        <v>686.4000000000001</v>
      </c>
      <c r="J23" s="105">
        <f>J24</f>
        <v>686.4000000000001</v>
      </c>
      <c r="K23" s="105">
        <f>K24</f>
        <v>686.4000000000001</v>
      </c>
    </row>
    <row r="24" spans="1:11" ht="31.5">
      <c r="A24" s="97" t="s">
        <v>2</v>
      </c>
      <c r="B24" s="98" t="s">
        <v>21</v>
      </c>
      <c r="C24" s="99"/>
      <c r="D24" s="99"/>
      <c r="E24" s="100"/>
      <c r="F24" s="100"/>
      <c r="G24" s="106">
        <v>24</v>
      </c>
      <c r="H24" s="106">
        <v>28.6</v>
      </c>
      <c r="I24" s="107">
        <f>G24*H24</f>
        <v>686.4000000000001</v>
      </c>
      <c r="J24" s="129">
        <v>686.4000000000001</v>
      </c>
      <c r="K24" s="129">
        <v>686.4000000000001</v>
      </c>
    </row>
    <row r="25" spans="1:11" ht="31.5">
      <c r="A25" s="108">
        <v>2</v>
      </c>
      <c r="B25" s="109" t="s">
        <v>93</v>
      </c>
      <c r="C25" s="110"/>
      <c r="D25" s="110"/>
      <c r="E25" s="111"/>
      <c r="F25" s="111"/>
      <c r="G25" s="112"/>
      <c r="H25" s="110"/>
      <c r="I25" s="113">
        <f>SUM(I26:I28)</f>
        <v>338.74016</v>
      </c>
      <c r="J25" s="113">
        <f>SUM(J26:J28)</f>
        <v>338.74016</v>
      </c>
      <c r="K25" s="113">
        <f>SUM(K26:K28)</f>
        <v>338.74016</v>
      </c>
    </row>
    <row r="26" spans="1:11" ht="19.5" customHeight="1">
      <c r="A26" s="108" t="s">
        <v>2</v>
      </c>
      <c r="B26" s="114" t="s">
        <v>98</v>
      </c>
      <c r="C26" s="110"/>
      <c r="D26" s="110"/>
      <c r="E26" s="111"/>
      <c r="F26" s="111"/>
      <c r="G26" s="112">
        <v>4</v>
      </c>
      <c r="H26" s="112">
        <v>4.972</v>
      </c>
      <c r="I26" s="115">
        <f>G26*H26*12</f>
        <v>238.656</v>
      </c>
      <c r="J26" s="82">
        <v>238.656</v>
      </c>
      <c r="K26" s="82">
        <v>238.656</v>
      </c>
    </row>
    <row r="27" spans="1:11" ht="19.5" customHeight="1">
      <c r="A27" s="108" t="s">
        <v>2</v>
      </c>
      <c r="B27" s="114" t="s">
        <v>97</v>
      </c>
      <c r="C27" s="110"/>
      <c r="D27" s="110"/>
      <c r="E27" s="111"/>
      <c r="F27" s="111"/>
      <c r="G27" s="112">
        <v>4</v>
      </c>
      <c r="H27" s="112">
        <v>4.972</v>
      </c>
      <c r="I27" s="115">
        <f>G27*H27*12*23.5%</f>
        <v>56.08416</v>
      </c>
      <c r="J27" s="82">
        <v>56.08416</v>
      </c>
      <c r="K27" s="82">
        <v>56.08416</v>
      </c>
    </row>
    <row r="28" spans="1:11" ht="31.5">
      <c r="A28" s="108" t="s">
        <v>2</v>
      </c>
      <c r="B28" s="114" t="s">
        <v>99</v>
      </c>
      <c r="C28" s="110"/>
      <c r="D28" s="110"/>
      <c r="E28" s="111"/>
      <c r="F28" s="111"/>
      <c r="G28" s="112">
        <v>4</v>
      </c>
      <c r="H28" s="112">
        <v>11</v>
      </c>
      <c r="I28" s="115">
        <f>G28*H28</f>
        <v>44</v>
      </c>
      <c r="J28" s="82">
        <v>44</v>
      </c>
      <c r="K28" s="82">
        <v>44</v>
      </c>
    </row>
    <row r="29" spans="1:11" ht="20.25" customHeight="1">
      <c r="A29" s="72">
        <v>3</v>
      </c>
      <c r="B29" s="116" t="s">
        <v>9</v>
      </c>
      <c r="C29" s="83"/>
      <c r="D29" s="83"/>
      <c r="E29" s="84"/>
      <c r="F29" s="84"/>
      <c r="G29" s="83"/>
      <c r="H29" s="83"/>
      <c r="I29" s="85" t="e">
        <f>I30</f>
        <v>#REF!</v>
      </c>
      <c r="J29" s="85">
        <f>J30</f>
        <v>205.505</v>
      </c>
      <c r="K29" s="85">
        <f>K30</f>
        <v>205.505</v>
      </c>
    </row>
    <row r="30" spans="1:11" ht="20.25" customHeight="1">
      <c r="A30" s="71" t="s">
        <v>2</v>
      </c>
      <c r="B30" s="87" t="s">
        <v>100</v>
      </c>
      <c r="C30" s="88"/>
      <c r="D30" s="88"/>
      <c r="E30" s="89"/>
      <c r="F30" s="89"/>
      <c r="G30" s="88"/>
      <c r="H30" s="88"/>
      <c r="I30" s="105" t="e">
        <f>SUM(I31:I35)</f>
        <v>#REF!</v>
      </c>
      <c r="J30" s="105">
        <f>SUM(J31:J35)</f>
        <v>205.505</v>
      </c>
      <c r="K30" s="105">
        <f>SUM(K31:K35)</f>
        <v>205.505</v>
      </c>
    </row>
    <row r="31" spans="1:11" ht="15.75">
      <c r="A31" s="72" t="s">
        <v>3</v>
      </c>
      <c r="B31" s="117" t="e">
        <f>#REF!</f>
        <v>#REF!</v>
      </c>
      <c r="C31" s="99"/>
      <c r="D31" s="99"/>
      <c r="E31" s="118" t="s">
        <v>101</v>
      </c>
      <c r="F31" s="100"/>
      <c r="G31" s="99"/>
      <c r="H31" s="99"/>
      <c r="I31" s="119" t="e">
        <f>#REF!</f>
        <v>#REF!</v>
      </c>
      <c r="J31" s="82">
        <v>23.52</v>
      </c>
      <c r="K31" s="82">
        <v>23.52</v>
      </c>
    </row>
    <row r="32" spans="1:11" ht="21" customHeight="1">
      <c r="A32" s="72" t="s">
        <v>3</v>
      </c>
      <c r="B32" s="117" t="e">
        <f>#REF!</f>
        <v>#REF!</v>
      </c>
      <c r="C32" s="202"/>
      <c r="D32" s="202"/>
      <c r="E32" s="118" t="s">
        <v>102</v>
      </c>
      <c r="F32" s="100"/>
      <c r="G32" s="99"/>
      <c r="H32" s="99"/>
      <c r="I32" s="120" t="e">
        <f>#REF!</f>
        <v>#REF!</v>
      </c>
      <c r="J32" s="82">
        <v>120</v>
      </c>
      <c r="K32" s="82">
        <v>120</v>
      </c>
    </row>
    <row r="33" spans="1:11" ht="23.25" customHeight="1">
      <c r="A33" s="72" t="s">
        <v>3</v>
      </c>
      <c r="B33" s="117" t="e">
        <f>#REF!</f>
        <v>#REF!</v>
      </c>
      <c r="C33" s="202"/>
      <c r="D33" s="202"/>
      <c r="E33" s="121" t="s">
        <v>103</v>
      </c>
      <c r="F33" s="84"/>
      <c r="G33" s="83"/>
      <c r="H33" s="83"/>
      <c r="I33" s="120" t="e">
        <f>#REF!</f>
        <v>#REF!</v>
      </c>
      <c r="J33" s="129">
        <v>48.01</v>
      </c>
      <c r="K33" s="129">
        <v>48.01</v>
      </c>
    </row>
    <row r="34" spans="1:11" ht="15.75">
      <c r="A34" s="72" t="s">
        <v>3</v>
      </c>
      <c r="B34" s="117" t="e">
        <f>#REF!</f>
        <v>#REF!</v>
      </c>
      <c r="C34" s="83"/>
      <c r="D34" s="83"/>
      <c r="E34" s="118" t="s">
        <v>104</v>
      </c>
      <c r="F34" s="84"/>
      <c r="G34" s="83"/>
      <c r="H34" s="83"/>
      <c r="I34" s="120" t="e">
        <f>#REF!</f>
        <v>#REF!</v>
      </c>
      <c r="J34" s="129">
        <v>2</v>
      </c>
      <c r="K34" s="129">
        <v>2</v>
      </c>
    </row>
    <row r="35" spans="1:11" ht="21" customHeight="1">
      <c r="A35" s="72" t="s">
        <v>3</v>
      </c>
      <c r="B35" s="117" t="e">
        <f>#REF!</f>
        <v>#REF!</v>
      </c>
      <c r="C35" s="122"/>
      <c r="D35" s="83"/>
      <c r="E35" s="118" t="s">
        <v>105</v>
      </c>
      <c r="F35" s="84"/>
      <c r="G35" s="83"/>
      <c r="H35" s="83"/>
      <c r="I35" s="120" t="e">
        <f>#REF!</f>
        <v>#REF!</v>
      </c>
      <c r="J35" s="129">
        <v>11.975</v>
      </c>
      <c r="K35" s="129">
        <v>11.975</v>
      </c>
    </row>
    <row r="36" spans="1:11" ht="21" customHeight="1">
      <c r="A36" s="72" t="s">
        <v>5</v>
      </c>
      <c r="B36" s="116" t="s">
        <v>10</v>
      </c>
      <c r="C36" s="83"/>
      <c r="D36" s="83"/>
      <c r="E36" s="84"/>
      <c r="F36" s="84"/>
      <c r="G36" s="83"/>
      <c r="H36" s="83"/>
      <c r="I36" s="123"/>
      <c r="J36" s="86"/>
      <c r="K36" s="86"/>
    </row>
    <row r="37" spans="1:11" ht="20.25" customHeight="1">
      <c r="A37" s="72" t="s">
        <v>39</v>
      </c>
      <c r="B37" s="116" t="s">
        <v>40</v>
      </c>
      <c r="C37" s="83"/>
      <c r="D37" s="83"/>
      <c r="E37" s="84"/>
      <c r="F37" s="84"/>
      <c r="G37" s="83"/>
      <c r="H37" s="83"/>
      <c r="I37" s="123"/>
      <c r="J37" s="86"/>
      <c r="K37" s="86"/>
    </row>
    <row r="38" spans="1:11" ht="21.75" customHeight="1">
      <c r="A38" s="75">
        <v>1</v>
      </c>
      <c r="B38" s="145" t="s">
        <v>106</v>
      </c>
      <c r="C38" s="146">
        <f>SUM(C39:C40)</f>
        <v>1838</v>
      </c>
      <c r="D38" s="146">
        <f aca="true" t="shared" si="0" ref="D38:I38">SUM(D39:D40)</f>
        <v>1838</v>
      </c>
      <c r="E38" s="146">
        <f t="shared" si="0"/>
        <v>0</v>
      </c>
      <c r="F38" s="146">
        <f t="shared" si="0"/>
        <v>0</v>
      </c>
      <c r="G38" s="146">
        <f t="shared" si="0"/>
        <v>0</v>
      </c>
      <c r="H38" s="146">
        <f t="shared" si="0"/>
        <v>0</v>
      </c>
      <c r="I38" s="124">
        <f t="shared" si="0"/>
        <v>1838</v>
      </c>
      <c r="J38" s="146">
        <v>1838</v>
      </c>
      <c r="K38" s="146">
        <v>1838</v>
      </c>
    </row>
    <row r="39" spans="1:11" ht="15.75">
      <c r="A39" s="121" t="s">
        <v>2</v>
      </c>
      <c r="B39" s="125" t="s">
        <v>108</v>
      </c>
      <c r="C39" s="134">
        <v>1788</v>
      </c>
      <c r="D39" s="147">
        <v>1788</v>
      </c>
      <c r="E39" s="148"/>
      <c r="F39" s="148"/>
      <c r="G39" s="149"/>
      <c r="H39" s="149"/>
      <c r="I39" s="120">
        <v>1788</v>
      </c>
      <c r="J39" s="150">
        <v>1788</v>
      </c>
      <c r="K39" s="150">
        <v>1788</v>
      </c>
    </row>
    <row r="40" spans="1:11" ht="47.25">
      <c r="A40" s="121" t="s">
        <v>2</v>
      </c>
      <c r="B40" s="74" t="s">
        <v>107</v>
      </c>
      <c r="C40" s="134">
        <v>50</v>
      </c>
      <c r="D40" s="147">
        <v>50</v>
      </c>
      <c r="E40" s="148"/>
      <c r="F40" s="148"/>
      <c r="G40" s="149"/>
      <c r="H40" s="149"/>
      <c r="I40" s="120">
        <v>50</v>
      </c>
      <c r="J40" s="120">
        <v>50</v>
      </c>
      <c r="K40" s="120">
        <v>50</v>
      </c>
    </row>
    <row r="41" spans="1:11" ht="15.75">
      <c r="A41" s="126" t="s">
        <v>41</v>
      </c>
      <c r="B41" s="145" t="s">
        <v>142</v>
      </c>
      <c r="C41" s="134"/>
      <c r="D41" s="135"/>
      <c r="E41" s="136"/>
      <c r="F41" s="136"/>
      <c r="G41" s="135"/>
      <c r="H41" s="135"/>
      <c r="I41" s="85"/>
      <c r="J41" s="137"/>
      <c r="K41" s="137"/>
    </row>
    <row r="42" spans="1:11" ht="21.75" customHeight="1">
      <c r="A42" s="126">
        <v>1</v>
      </c>
      <c r="B42" s="127" t="s">
        <v>109</v>
      </c>
      <c r="C42" s="134"/>
      <c r="D42" s="135"/>
      <c r="E42" s="136"/>
      <c r="F42" s="136"/>
      <c r="G42" s="135"/>
      <c r="H42" s="135"/>
      <c r="I42" s="77" t="e">
        <f>I43+I65+I73</f>
        <v>#REF!</v>
      </c>
      <c r="J42" s="77">
        <f>J43+J65+J73</f>
        <v>5679.507</v>
      </c>
      <c r="K42" s="77">
        <f>K43+K65+K73</f>
        <v>5679.507</v>
      </c>
    </row>
    <row r="43" spans="1:11" ht="31.5">
      <c r="A43" s="126">
        <v>1.1</v>
      </c>
      <c r="B43" s="127" t="s">
        <v>110</v>
      </c>
      <c r="C43" s="134"/>
      <c r="D43" s="135"/>
      <c r="E43" s="136"/>
      <c r="F43" s="136"/>
      <c r="G43" s="135"/>
      <c r="H43" s="135"/>
      <c r="I43" s="77" t="e">
        <f>I44+I53+I57+I60</f>
        <v>#REF!</v>
      </c>
      <c r="J43" s="77">
        <f>J44+J53+J57+J60</f>
        <v>987.906</v>
      </c>
      <c r="K43" s="77">
        <f>K44+K53+K57+K60</f>
        <v>987.906</v>
      </c>
    </row>
    <row r="44" spans="1:11" ht="21.75" customHeight="1">
      <c r="A44" s="126" t="s">
        <v>22</v>
      </c>
      <c r="B44" s="127" t="s">
        <v>145</v>
      </c>
      <c r="C44" s="134"/>
      <c r="D44" s="135"/>
      <c r="E44" s="136"/>
      <c r="F44" s="136"/>
      <c r="G44" s="135"/>
      <c r="H44" s="135"/>
      <c r="I44" s="77" t="e">
        <f>SUM(I45:I52)</f>
        <v>#REF!</v>
      </c>
      <c r="J44" s="77">
        <f>SUM(J45:J52)</f>
        <v>179</v>
      </c>
      <c r="K44" s="77">
        <f>SUM(K45:K52)</f>
        <v>179</v>
      </c>
    </row>
    <row r="45" spans="1:11" ht="21.75" customHeight="1">
      <c r="A45" s="126"/>
      <c r="B45" s="125" t="e">
        <f>#REF!</f>
        <v>#REF!</v>
      </c>
      <c r="C45" s="134"/>
      <c r="D45" s="135"/>
      <c r="E45" s="136"/>
      <c r="F45" s="136"/>
      <c r="G45" s="135"/>
      <c r="H45" s="135"/>
      <c r="I45" s="107" t="e">
        <f>#REF!</f>
        <v>#REF!</v>
      </c>
      <c r="J45" s="152">
        <v>25.2</v>
      </c>
      <c r="K45" s="152">
        <v>25.2</v>
      </c>
    </row>
    <row r="46" spans="1:11" ht="21.75" customHeight="1">
      <c r="A46" s="126"/>
      <c r="B46" s="125" t="e">
        <f>#REF!</f>
        <v>#REF!</v>
      </c>
      <c r="C46" s="134"/>
      <c r="D46" s="135"/>
      <c r="E46" s="136"/>
      <c r="F46" s="136"/>
      <c r="G46" s="135"/>
      <c r="H46" s="135"/>
      <c r="I46" s="107" t="e">
        <f>#REF!</f>
        <v>#REF!</v>
      </c>
      <c r="J46" s="152">
        <v>58.8</v>
      </c>
      <c r="K46" s="152">
        <v>58.8</v>
      </c>
    </row>
    <row r="47" spans="1:11" ht="21.75" customHeight="1">
      <c r="A47" s="126"/>
      <c r="B47" s="125" t="e">
        <f>#REF!</f>
        <v>#REF!</v>
      </c>
      <c r="C47" s="134"/>
      <c r="D47" s="135"/>
      <c r="E47" s="136"/>
      <c r="F47" s="136"/>
      <c r="G47" s="135"/>
      <c r="H47" s="135"/>
      <c r="I47" s="107" t="e">
        <f>#REF!</f>
        <v>#REF!</v>
      </c>
      <c r="J47" s="152">
        <v>30</v>
      </c>
      <c r="K47" s="152">
        <v>30</v>
      </c>
    </row>
    <row r="48" spans="1:11" ht="15.75">
      <c r="A48" s="126"/>
      <c r="B48" s="125" t="e">
        <f>#REF!</f>
        <v>#REF!</v>
      </c>
      <c r="C48" s="134"/>
      <c r="D48" s="135"/>
      <c r="E48" s="136"/>
      <c r="F48" s="136"/>
      <c r="G48" s="135"/>
      <c r="H48" s="135"/>
      <c r="I48" s="107" t="e">
        <f>#REF!</f>
        <v>#REF!</v>
      </c>
      <c r="J48" s="152">
        <v>65</v>
      </c>
      <c r="K48" s="152">
        <v>65</v>
      </c>
    </row>
    <row r="49" spans="1:11" ht="15.75">
      <c r="A49" s="126"/>
      <c r="B49" s="125" t="e">
        <f>#REF!</f>
        <v>#REF!</v>
      </c>
      <c r="C49" s="134"/>
      <c r="D49" s="135"/>
      <c r="E49" s="136"/>
      <c r="F49" s="136"/>
      <c r="G49" s="135"/>
      <c r="H49" s="135"/>
      <c r="I49" s="107" t="e">
        <f>#REF!</f>
        <v>#REF!</v>
      </c>
      <c r="J49" s="152"/>
      <c r="K49" s="152"/>
    </row>
    <row r="50" spans="1:11" ht="15.75">
      <c r="A50" s="126"/>
      <c r="B50" s="125" t="e">
        <f>#REF!</f>
        <v>#REF!</v>
      </c>
      <c r="C50" s="134"/>
      <c r="D50" s="135"/>
      <c r="E50" s="136"/>
      <c r="F50" s="136"/>
      <c r="G50" s="135"/>
      <c r="H50" s="135"/>
      <c r="I50" s="107" t="e">
        <f>#REF!</f>
        <v>#REF!</v>
      </c>
      <c r="J50" s="152"/>
      <c r="K50" s="152"/>
    </row>
    <row r="51" spans="1:11" ht="15.75">
      <c r="A51" s="126"/>
      <c r="B51" s="125" t="e">
        <f>#REF!</f>
        <v>#REF!</v>
      </c>
      <c r="C51" s="134"/>
      <c r="D51" s="135"/>
      <c r="E51" s="136"/>
      <c r="F51" s="136"/>
      <c r="G51" s="135"/>
      <c r="H51" s="135"/>
      <c r="I51" s="107" t="e">
        <f>#REF!</f>
        <v>#REF!</v>
      </c>
      <c r="J51" s="152"/>
      <c r="K51" s="152"/>
    </row>
    <row r="52" spans="1:11" ht="15.75">
      <c r="A52" s="126"/>
      <c r="B52" s="125" t="e">
        <f>#REF!</f>
        <v>#REF!</v>
      </c>
      <c r="C52" s="134"/>
      <c r="D52" s="135"/>
      <c r="E52" s="136"/>
      <c r="F52" s="136"/>
      <c r="G52" s="135"/>
      <c r="H52" s="135"/>
      <c r="I52" s="107" t="e">
        <f>#REF!</f>
        <v>#REF!</v>
      </c>
      <c r="J52" s="152"/>
      <c r="K52" s="152"/>
    </row>
    <row r="53" spans="1:11" ht="22.5" customHeight="1">
      <c r="A53" s="126" t="s">
        <v>23</v>
      </c>
      <c r="B53" s="127" t="s">
        <v>146</v>
      </c>
      <c r="C53" s="134"/>
      <c r="D53" s="135"/>
      <c r="E53" s="136"/>
      <c r="F53" s="136"/>
      <c r="G53" s="135"/>
      <c r="H53" s="135"/>
      <c r="I53" s="77" t="e">
        <f>SUM(I54:I56)</f>
        <v>#REF!</v>
      </c>
      <c r="J53" s="77">
        <f>SUM(J54:J56)</f>
        <v>136.13</v>
      </c>
      <c r="K53" s="77">
        <f>SUM(K54:K56)</f>
        <v>136.13</v>
      </c>
    </row>
    <row r="54" spans="1:11" ht="22.5" customHeight="1">
      <c r="A54" s="126"/>
      <c r="B54" s="125" t="e">
        <f>#REF!</f>
        <v>#REF!</v>
      </c>
      <c r="C54" s="134"/>
      <c r="D54" s="135"/>
      <c r="E54" s="136"/>
      <c r="F54" s="136"/>
      <c r="G54" s="135"/>
      <c r="H54" s="135"/>
      <c r="I54" s="107" t="e">
        <f>#REF!</f>
        <v>#REF!</v>
      </c>
      <c r="J54" s="152">
        <v>19.13</v>
      </c>
      <c r="K54" s="152">
        <v>19.13</v>
      </c>
    </row>
    <row r="55" spans="1:11" ht="15.75">
      <c r="A55" s="126"/>
      <c r="B55" s="125" t="e">
        <f>#REF!</f>
        <v>#REF!</v>
      </c>
      <c r="C55" s="134"/>
      <c r="D55" s="135"/>
      <c r="E55" s="136"/>
      <c r="F55" s="136"/>
      <c r="G55" s="135"/>
      <c r="H55" s="135"/>
      <c r="I55" s="107" t="e">
        <f>#REF!</f>
        <v>#REF!</v>
      </c>
      <c r="J55" s="152">
        <v>60</v>
      </c>
      <c r="K55" s="152">
        <v>60</v>
      </c>
    </row>
    <row r="56" spans="1:11" ht="15.75">
      <c r="A56" s="126"/>
      <c r="B56" s="125" t="e">
        <f>#REF!</f>
        <v>#REF!</v>
      </c>
      <c r="C56" s="134"/>
      <c r="D56" s="135"/>
      <c r="E56" s="136"/>
      <c r="F56" s="136"/>
      <c r="G56" s="135"/>
      <c r="H56" s="135"/>
      <c r="I56" s="107" t="e">
        <f>#REF!</f>
        <v>#REF!</v>
      </c>
      <c r="J56" s="152">
        <v>57</v>
      </c>
      <c r="K56" s="152">
        <v>57</v>
      </c>
    </row>
    <row r="57" spans="1:11" ht="18.75" customHeight="1">
      <c r="A57" s="126" t="s">
        <v>24</v>
      </c>
      <c r="B57" s="127" t="s">
        <v>147</v>
      </c>
      <c r="C57" s="134"/>
      <c r="D57" s="135"/>
      <c r="E57" s="136"/>
      <c r="F57" s="136"/>
      <c r="G57" s="135"/>
      <c r="H57" s="135"/>
      <c r="I57" s="77" t="e">
        <f>SUM(I58:I59)</f>
        <v>#REF!</v>
      </c>
      <c r="J57" s="77">
        <f>SUM(J58:J59)</f>
        <v>342.876</v>
      </c>
      <c r="K57" s="77">
        <f>SUM(K58:K59)</f>
        <v>342.876</v>
      </c>
    </row>
    <row r="58" spans="1:11" ht="19.5" customHeight="1">
      <c r="A58" s="126"/>
      <c r="B58" s="125" t="e">
        <f>#REF!</f>
        <v>#REF!</v>
      </c>
      <c r="C58" s="134"/>
      <c r="D58" s="135"/>
      <c r="E58" s="136"/>
      <c r="F58" s="136"/>
      <c r="G58" s="135"/>
      <c r="H58" s="135"/>
      <c r="I58" s="107" t="e">
        <f>#REF!</f>
        <v>#REF!</v>
      </c>
      <c r="J58" s="152">
        <v>76.2</v>
      </c>
      <c r="K58" s="152">
        <v>76.2</v>
      </c>
    </row>
    <row r="59" spans="1:11" ht="15.75">
      <c r="A59" s="138"/>
      <c r="B59" s="125" t="e">
        <f>#REF!</f>
        <v>#REF!</v>
      </c>
      <c r="C59" s="134"/>
      <c r="D59" s="135"/>
      <c r="E59" s="136"/>
      <c r="F59" s="136"/>
      <c r="G59" s="135"/>
      <c r="H59" s="135"/>
      <c r="I59" s="107" t="e">
        <f>#REF!</f>
        <v>#REF!</v>
      </c>
      <c r="J59" s="152">
        <v>266.676</v>
      </c>
      <c r="K59" s="152">
        <v>266.676</v>
      </c>
    </row>
    <row r="60" spans="1:11" ht="22.5" customHeight="1">
      <c r="A60" s="139" t="s">
        <v>148</v>
      </c>
      <c r="B60" s="127" t="s">
        <v>112</v>
      </c>
      <c r="C60" s="134"/>
      <c r="D60" s="135"/>
      <c r="E60" s="136"/>
      <c r="F60" s="136"/>
      <c r="G60" s="135"/>
      <c r="H60" s="135"/>
      <c r="I60" s="77" t="e">
        <f>SUM(I61:I64)</f>
        <v>#REF!</v>
      </c>
      <c r="J60" s="142">
        <v>329.9</v>
      </c>
      <c r="K60" s="142">
        <v>329.9</v>
      </c>
    </row>
    <row r="61" spans="1:11" ht="21.75" customHeight="1">
      <c r="A61" s="118"/>
      <c r="B61" s="125" t="e">
        <f>#REF!</f>
        <v>#REF!</v>
      </c>
      <c r="C61" s="134"/>
      <c r="D61" s="135"/>
      <c r="E61" s="136"/>
      <c r="F61" s="136"/>
      <c r="G61" s="135"/>
      <c r="H61" s="135"/>
      <c r="I61" s="107" t="e">
        <f>#REF!</f>
        <v>#REF!</v>
      </c>
      <c r="J61" s="107">
        <v>80</v>
      </c>
      <c r="K61" s="107">
        <v>80</v>
      </c>
    </row>
    <row r="62" spans="1:11" ht="34.5" customHeight="1">
      <c r="A62" s="118"/>
      <c r="B62" s="125" t="e">
        <f>#REF!</f>
        <v>#REF!</v>
      </c>
      <c r="C62" s="134"/>
      <c r="D62" s="135"/>
      <c r="E62" s="136"/>
      <c r="F62" s="136"/>
      <c r="G62" s="135"/>
      <c r="H62" s="135"/>
      <c r="I62" s="107" t="e">
        <f>#REF!</f>
        <v>#REF!</v>
      </c>
      <c r="J62" s="107">
        <v>100</v>
      </c>
      <c r="K62" s="107">
        <v>100</v>
      </c>
    </row>
    <row r="63" spans="1:11" ht="29.25" customHeight="1">
      <c r="A63" s="118"/>
      <c r="B63" s="125" t="e">
        <f>#REF!</f>
        <v>#REF!</v>
      </c>
      <c r="C63" s="134"/>
      <c r="D63" s="135"/>
      <c r="E63" s="136"/>
      <c r="F63" s="136"/>
      <c r="G63" s="135"/>
      <c r="H63" s="135"/>
      <c r="I63" s="107" t="e">
        <f>#REF!</f>
        <v>#REF!</v>
      </c>
      <c r="J63" s="107">
        <v>80</v>
      </c>
      <c r="K63" s="107">
        <v>80</v>
      </c>
    </row>
    <row r="64" spans="1:11" ht="35.25" customHeight="1">
      <c r="A64" s="118"/>
      <c r="B64" s="125" t="e">
        <f>#REF!</f>
        <v>#REF!</v>
      </c>
      <c r="C64" s="134"/>
      <c r="D64" s="135"/>
      <c r="E64" s="136"/>
      <c r="F64" s="136"/>
      <c r="G64" s="135"/>
      <c r="H64" s="135"/>
      <c r="I64" s="107" t="e">
        <f>#REF!</f>
        <v>#REF!</v>
      </c>
      <c r="J64" s="107">
        <v>91.9</v>
      </c>
      <c r="K64" s="107">
        <v>91.9</v>
      </c>
    </row>
    <row r="65" spans="1:11" ht="26.25" customHeight="1">
      <c r="A65" s="126" t="s">
        <v>23</v>
      </c>
      <c r="B65" s="127" t="s">
        <v>113</v>
      </c>
      <c r="C65" s="134"/>
      <c r="D65" s="135"/>
      <c r="E65" s="136"/>
      <c r="F65" s="136"/>
      <c r="G65" s="135"/>
      <c r="H65" s="135"/>
      <c r="I65" s="77" t="e">
        <f>SUM(I66:I72)</f>
        <v>#REF!</v>
      </c>
      <c r="J65" s="77">
        <f>SUM(J66:J72)</f>
        <v>214.64</v>
      </c>
      <c r="K65" s="77">
        <f>SUM(K66:K72)</f>
        <v>214.64</v>
      </c>
    </row>
    <row r="66" spans="1:11" ht="15.75">
      <c r="A66" s="118"/>
      <c r="B66" s="125" t="e">
        <f>#REF!</f>
        <v>#REF!</v>
      </c>
      <c r="C66" s="134"/>
      <c r="D66" s="135"/>
      <c r="E66" s="136"/>
      <c r="F66" s="136"/>
      <c r="G66" s="135"/>
      <c r="H66" s="135"/>
      <c r="I66" s="107" t="e">
        <f>#REF!</f>
        <v>#REF!</v>
      </c>
      <c r="J66" s="152">
        <v>25</v>
      </c>
      <c r="K66" s="152">
        <v>25</v>
      </c>
    </row>
    <row r="67" spans="1:11" ht="15.75">
      <c r="A67" s="118"/>
      <c r="B67" s="125" t="e">
        <f>#REF!</f>
        <v>#REF!</v>
      </c>
      <c r="C67" s="134"/>
      <c r="D67" s="135"/>
      <c r="E67" s="136"/>
      <c r="F67" s="136"/>
      <c r="G67" s="135"/>
      <c r="H67" s="135"/>
      <c r="I67" s="107" t="e">
        <f>#REF!</f>
        <v>#REF!</v>
      </c>
      <c r="J67" s="152">
        <v>25</v>
      </c>
      <c r="K67" s="152">
        <v>25</v>
      </c>
    </row>
    <row r="68" spans="1:11" ht="15.75">
      <c r="A68" s="118"/>
      <c r="B68" s="125" t="e">
        <f>#REF!</f>
        <v>#REF!</v>
      </c>
      <c r="C68" s="134"/>
      <c r="D68" s="135"/>
      <c r="E68" s="136"/>
      <c r="F68" s="136"/>
      <c r="G68" s="135"/>
      <c r="H68" s="135"/>
      <c r="I68" s="107" t="e">
        <f>#REF!</f>
        <v>#REF!</v>
      </c>
      <c r="J68" s="152">
        <v>44</v>
      </c>
      <c r="K68" s="152">
        <v>44</v>
      </c>
    </row>
    <row r="69" spans="1:11" ht="15.75">
      <c r="A69" s="118"/>
      <c r="B69" s="125" t="e">
        <f>#REF!</f>
        <v>#REF!</v>
      </c>
      <c r="C69" s="134"/>
      <c r="D69" s="135"/>
      <c r="E69" s="136"/>
      <c r="F69" s="136"/>
      <c r="G69" s="135"/>
      <c r="H69" s="135"/>
      <c r="I69" s="107" t="e">
        <f>#REF!</f>
        <v>#REF!</v>
      </c>
      <c r="J69" s="152">
        <v>100.64</v>
      </c>
      <c r="K69" s="152">
        <v>100.64</v>
      </c>
    </row>
    <row r="70" spans="1:11" ht="15.75">
      <c r="A70" s="118"/>
      <c r="B70" s="125" t="e">
        <f>#REF!</f>
        <v>#REF!</v>
      </c>
      <c r="C70" s="134"/>
      <c r="D70" s="135"/>
      <c r="E70" s="136"/>
      <c r="F70" s="136"/>
      <c r="G70" s="135"/>
      <c r="H70" s="135"/>
      <c r="I70" s="107" t="e">
        <f>#REF!</f>
        <v>#REF!</v>
      </c>
      <c r="J70" s="152"/>
      <c r="K70" s="152"/>
    </row>
    <row r="71" spans="1:11" ht="15.75">
      <c r="A71" s="130"/>
      <c r="B71" s="125" t="e">
        <f>#REF!</f>
        <v>#REF!</v>
      </c>
      <c r="C71" s="134"/>
      <c r="D71" s="135"/>
      <c r="E71" s="136"/>
      <c r="F71" s="136"/>
      <c r="G71" s="135"/>
      <c r="H71" s="135"/>
      <c r="I71" s="107" t="e">
        <f>#REF!</f>
        <v>#REF!</v>
      </c>
      <c r="J71" s="152">
        <v>20</v>
      </c>
      <c r="K71" s="152">
        <v>20</v>
      </c>
    </row>
    <row r="72" spans="1:11" ht="15.75">
      <c r="A72" s="130"/>
      <c r="B72" s="125" t="e">
        <f>#REF!</f>
        <v>#REF!</v>
      </c>
      <c r="C72" s="134"/>
      <c r="D72" s="135"/>
      <c r="E72" s="136"/>
      <c r="F72" s="136"/>
      <c r="G72" s="135"/>
      <c r="H72" s="135"/>
      <c r="I72" s="107" t="e">
        <f>#REF!</f>
        <v>#REF!</v>
      </c>
      <c r="J72" s="152"/>
      <c r="K72" s="152"/>
    </row>
    <row r="73" spans="1:11" ht="22.5" customHeight="1">
      <c r="A73" s="126" t="s">
        <v>24</v>
      </c>
      <c r="B73" s="127" t="s">
        <v>115</v>
      </c>
      <c r="C73" s="134"/>
      <c r="D73" s="135"/>
      <c r="E73" s="136"/>
      <c r="F73" s="136"/>
      <c r="G73" s="135"/>
      <c r="H73" s="135"/>
      <c r="I73" s="77" t="e">
        <f>I74+I83</f>
        <v>#REF!</v>
      </c>
      <c r="J73" s="142">
        <v>4476.960999999999</v>
      </c>
      <c r="K73" s="142">
        <v>4476.960999999999</v>
      </c>
    </row>
    <row r="74" spans="1:11" ht="22.5" customHeight="1">
      <c r="A74" s="138" t="s">
        <v>111</v>
      </c>
      <c r="B74" s="140" t="s">
        <v>116</v>
      </c>
      <c r="C74" s="134"/>
      <c r="D74" s="135"/>
      <c r="E74" s="136"/>
      <c r="F74" s="136"/>
      <c r="G74" s="135"/>
      <c r="H74" s="135"/>
      <c r="I74" s="77" t="e">
        <f>SUM(I75:I82)</f>
        <v>#REF!</v>
      </c>
      <c r="J74" s="142">
        <v>1189</v>
      </c>
      <c r="K74" s="142">
        <v>1189</v>
      </c>
    </row>
    <row r="75" spans="1:11" ht="47.25">
      <c r="A75" s="118" t="s">
        <v>114</v>
      </c>
      <c r="B75" s="74" t="s">
        <v>117</v>
      </c>
      <c r="C75" s="134"/>
      <c r="D75" s="135"/>
      <c r="E75" s="136"/>
      <c r="F75" s="136"/>
      <c r="G75" s="135"/>
      <c r="H75" s="135"/>
      <c r="I75" s="107" t="e">
        <f>#REF!</f>
        <v>#REF!</v>
      </c>
      <c r="J75" s="152">
        <v>50</v>
      </c>
      <c r="K75" s="152">
        <v>50</v>
      </c>
    </row>
    <row r="76" spans="1:11" ht="21.75" customHeight="1">
      <c r="A76" s="118" t="s">
        <v>114</v>
      </c>
      <c r="B76" s="74" t="s">
        <v>155</v>
      </c>
      <c r="C76" s="134"/>
      <c r="D76" s="135"/>
      <c r="E76" s="136"/>
      <c r="F76" s="136"/>
      <c r="G76" s="135"/>
      <c r="H76" s="135"/>
      <c r="I76" s="107" t="e">
        <f>#REF!</f>
        <v>#REF!</v>
      </c>
      <c r="J76" s="152"/>
      <c r="K76" s="152"/>
    </row>
    <row r="77" spans="1:11" ht="31.5">
      <c r="A77" s="118" t="s">
        <v>114</v>
      </c>
      <c r="B77" s="74" t="s">
        <v>118</v>
      </c>
      <c r="C77" s="134"/>
      <c r="D77" s="135"/>
      <c r="E77" s="136"/>
      <c r="F77" s="136"/>
      <c r="G77" s="135"/>
      <c r="H77" s="135"/>
      <c r="I77" s="107" t="e">
        <f>#REF!</f>
        <v>#REF!</v>
      </c>
      <c r="J77" s="152">
        <v>200</v>
      </c>
      <c r="K77" s="152">
        <v>200</v>
      </c>
    </row>
    <row r="78" spans="1:11" ht="31.5">
      <c r="A78" s="118" t="s">
        <v>114</v>
      </c>
      <c r="B78" s="74" t="s">
        <v>119</v>
      </c>
      <c r="C78" s="134"/>
      <c r="D78" s="135"/>
      <c r="E78" s="136"/>
      <c r="F78" s="136"/>
      <c r="G78" s="135"/>
      <c r="H78" s="135"/>
      <c r="I78" s="107" t="e">
        <f>#REF!</f>
        <v>#REF!</v>
      </c>
      <c r="J78" s="152">
        <v>300</v>
      </c>
      <c r="K78" s="152">
        <v>300</v>
      </c>
    </row>
    <row r="79" spans="1:11" ht="31.5">
      <c r="A79" s="118" t="s">
        <v>114</v>
      </c>
      <c r="B79" s="74" t="s">
        <v>120</v>
      </c>
      <c r="C79" s="134"/>
      <c r="D79" s="135"/>
      <c r="E79" s="136"/>
      <c r="F79" s="136"/>
      <c r="G79" s="135"/>
      <c r="H79" s="135"/>
      <c r="I79" s="107" t="e">
        <f>#REF!</f>
        <v>#REF!</v>
      </c>
      <c r="J79" s="152">
        <v>100</v>
      </c>
      <c r="K79" s="152">
        <v>100</v>
      </c>
    </row>
    <row r="80" spans="1:11" ht="27" customHeight="1">
      <c r="A80" s="141" t="s">
        <v>114</v>
      </c>
      <c r="B80" s="74" t="s">
        <v>121</v>
      </c>
      <c r="C80" s="134"/>
      <c r="D80" s="135"/>
      <c r="E80" s="136"/>
      <c r="F80" s="136"/>
      <c r="G80" s="135"/>
      <c r="H80" s="135"/>
      <c r="I80" s="107" t="e">
        <f>#REF!</f>
        <v>#REF!</v>
      </c>
      <c r="J80" s="152">
        <v>149</v>
      </c>
      <c r="K80" s="152">
        <v>149</v>
      </c>
    </row>
    <row r="81" spans="1:11" ht="24.75" customHeight="1">
      <c r="A81" s="141" t="s">
        <v>114</v>
      </c>
      <c r="B81" s="74" t="s">
        <v>122</v>
      </c>
      <c r="C81" s="134"/>
      <c r="D81" s="135"/>
      <c r="E81" s="136"/>
      <c r="F81" s="136"/>
      <c r="G81" s="135"/>
      <c r="H81" s="135"/>
      <c r="I81" s="107">
        <v>100</v>
      </c>
      <c r="J81" s="152">
        <v>100</v>
      </c>
      <c r="K81" s="152">
        <v>100</v>
      </c>
    </row>
    <row r="82" spans="1:11" ht="47.25">
      <c r="A82" s="141" t="s">
        <v>114</v>
      </c>
      <c r="B82" s="74" t="s">
        <v>154</v>
      </c>
      <c r="C82" s="134"/>
      <c r="D82" s="135"/>
      <c r="E82" s="136"/>
      <c r="F82" s="136"/>
      <c r="G82" s="135"/>
      <c r="H82" s="135"/>
      <c r="I82" s="107" t="e">
        <f>#REF!</f>
        <v>#REF!</v>
      </c>
      <c r="J82" s="152">
        <v>150</v>
      </c>
      <c r="K82" s="152">
        <v>150</v>
      </c>
    </row>
    <row r="83" spans="1:11" ht="24" customHeight="1">
      <c r="A83" s="138" t="s">
        <v>111</v>
      </c>
      <c r="B83" s="140" t="s">
        <v>123</v>
      </c>
      <c r="C83" s="134"/>
      <c r="D83" s="135"/>
      <c r="E83" s="136"/>
      <c r="F83" s="136"/>
      <c r="G83" s="135"/>
      <c r="H83" s="135"/>
      <c r="I83" s="142" t="e">
        <f>SUM(I84:I92)</f>
        <v>#REF!</v>
      </c>
      <c r="J83" s="142">
        <f>SUM(J84:J92)</f>
        <v>3449.932</v>
      </c>
      <c r="K83" s="142">
        <f>SUM(K84:K92)</f>
        <v>3449.932</v>
      </c>
    </row>
    <row r="84" spans="1:11" ht="20.25" customHeight="1">
      <c r="A84" s="141" t="s">
        <v>114</v>
      </c>
      <c r="B84" s="76" t="s">
        <v>124</v>
      </c>
      <c r="C84" s="143">
        <v>223</v>
      </c>
      <c r="D84" s="151">
        <v>223</v>
      </c>
      <c r="E84" s="136"/>
      <c r="F84" s="136"/>
      <c r="G84" s="135"/>
      <c r="H84" s="135"/>
      <c r="I84" s="107" t="e">
        <f>#REF!</f>
        <v>#REF!</v>
      </c>
      <c r="J84" s="107">
        <v>206</v>
      </c>
      <c r="K84" s="107">
        <v>206</v>
      </c>
    </row>
    <row r="85" spans="1:11" ht="20.25" customHeight="1">
      <c r="A85" s="141" t="s">
        <v>114</v>
      </c>
      <c r="B85" s="76" t="s">
        <v>125</v>
      </c>
      <c r="C85" s="143">
        <v>120</v>
      </c>
      <c r="D85" s="151">
        <v>120</v>
      </c>
      <c r="E85" s="136"/>
      <c r="F85" s="136"/>
      <c r="G85" s="135"/>
      <c r="H85" s="135"/>
      <c r="I85" s="107" t="e">
        <f>#REF!</f>
        <v>#REF!</v>
      </c>
      <c r="J85" s="107">
        <v>140</v>
      </c>
      <c r="K85" s="107">
        <v>140</v>
      </c>
    </row>
    <row r="86" spans="1:11" ht="20.25" customHeight="1">
      <c r="A86" s="141" t="s">
        <v>114</v>
      </c>
      <c r="B86" s="76" t="s">
        <v>126</v>
      </c>
      <c r="C86" s="143">
        <v>97</v>
      </c>
      <c r="D86" s="151">
        <v>97</v>
      </c>
      <c r="E86" s="136"/>
      <c r="F86" s="136"/>
      <c r="G86" s="135"/>
      <c r="H86" s="135"/>
      <c r="I86" s="107" t="e">
        <f>#REF!</f>
        <v>#REF!</v>
      </c>
      <c r="J86" s="107">
        <v>278.571</v>
      </c>
      <c r="K86" s="107">
        <v>278.571</v>
      </c>
    </row>
    <row r="87" spans="1:11" ht="20.25" customHeight="1">
      <c r="A87" s="141" t="s">
        <v>114</v>
      </c>
      <c r="B87" s="76" t="s">
        <v>127</v>
      </c>
      <c r="C87" s="143">
        <v>15</v>
      </c>
      <c r="D87" s="151">
        <v>15</v>
      </c>
      <c r="E87" s="136"/>
      <c r="F87" s="136"/>
      <c r="G87" s="135"/>
      <c r="H87" s="135"/>
      <c r="I87" s="107" t="e">
        <f>#REF!</f>
        <v>#REF!</v>
      </c>
      <c r="J87" s="107">
        <v>15</v>
      </c>
      <c r="K87" s="107">
        <v>15</v>
      </c>
    </row>
    <row r="88" spans="1:11" ht="20.25" customHeight="1">
      <c r="A88" s="141" t="s">
        <v>114</v>
      </c>
      <c r="B88" s="76" t="s">
        <v>128</v>
      </c>
      <c r="C88" s="143">
        <v>10</v>
      </c>
      <c r="D88" s="151">
        <v>10</v>
      </c>
      <c r="E88" s="136"/>
      <c r="F88" s="136"/>
      <c r="G88" s="135"/>
      <c r="H88" s="135"/>
      <c r="I88" s="107" t="e">
        <f>#REF!</f>
        <v>#REF!</v>
      </c>
      <c r="J88" s="107">
        <v>10</v>
      </c>
      <c r="K88" s="107">
        <v>10</v>
      </c>
    </row>
    <row r="89" spans="1:11" ht="30">
      <c r="A89" s="141" t="s">
        <v>114</v>
      </c>
      <c r="B89" s="76" t="s">
        <v>129</v>
      </c>
      <c r="C89" s="143">
        <v>1200</v>
      </c>
      <c r="D89" s="151">
        <v>1200</v>
      </c>
      <c r="E89" s="136"/>
      <c r="F89" s="136"/>
      <c r="G89" s="135"/>
      <c r="H89" s="135"/>
      <c r="I89" s="107" t="e">
        <f>#REF!</f>
        <v>#REF!</v>
      </c>
      <c r="J89" s="107">
        <v>2149</v>
      </c>
      <c r="K89" s="107">
        <v>2149</v>
      </c>
    </row>
    <row r="90" spans="1:11" ht="22.5" customHeight="1">
      <c r="A90" s="141" t="s">
        <v>114</v>
      </c>
      <c r="B90" s="76" t="s">
        <v>130</v>
      </c>
      <c r="C90" s="143">
        <v>42</v>
      </c>
      <c r="D90" s="151">
        <v>42</v>
      </c>
      <c r="E90" s="136"/>
      <c r="F90" s="136"/>
      <c r="G90" s="135"/>
      <c r="H90" s="135"/>
      <c r="I90" s="107" t="e">
        <f>#REF!</f>
        <v>#REF!</v>
      </c>
      <c r="J90" s="107">
        <v>84</v>
      </c>
      <c r="K90" s="107">
        <v>84</v>
      </c>
    </row>
    <row r="91" spans="1:11" ht="30">
      <c r="A91" s="141" t="s">
        <v>114</v>
      </c>
      <c r="B91" s="76" t="s">
        <v>131</v>
      </c>
      <c r="C91" s="143">
        <v>95.4</v>
      </c>
      <c r="D91" s="151">
        <v>95.4</v>
      </c>
      <c r="E91" s="136"/>
      <c r="F91" s="136"/>
      <c r="G91" s="135"/>
      <c r="H91" s="135"/>
      <c r="I91" s="107" t="e">
        <f>#REF!</f>
        <v>#REF!</v>
      </c>
      <c r="J91" s="107">
        <v>317.361</v>
      </c>
      <c r="K91" s="107">
        <v>317.361</v>
      </c>
    </row>
    <row r="92" spans="1:11" ht="22.5" customHeight="1">
      <c r="A92" s="141" t="s">
        <v>114</v>
      </c>
      <c r="B92" s="76" t="s">
        <v>132</v>
      </c>
      <c r="C92" s="143">
        <v>130</v>
      </c>
      <c r="D92" s="151">
        <v>130</v>
      </c>
      <c r="E92" s="136"/>
      <c r="F92" s="136"/>
      <c r="G92" s="135"/>
      <c r="H92" s="135"/>
      <c r="I92" s="107" t="e">
        <f>#REF!</f>
        <v>#REF!</v>
      </c>
      <c r="J92" s="107">
        <v>250</v>
      </c>
      <c r="K92" s="107">
        <v>250</v>
      </c>
    </row>
    <row r="93" spans="1:11" ht="26.25" customHeight="1">
      <c r="A93" s="126">
        <v>2</v>
      </c>
      <c r="B93" s="128" t="s">
        <v>133</v>
      </c>
      <c r="C93" s="134"/>
      <c r="D93" s="135"/>
      <c r="E93" s="136"/>
      <c r="F93" s="136"/>
      <c r="G93" s="135"/>
      <c r="H93" s="135"/>
      <c r="I93" s="77" t="e">
        <f>SUM(I94:I100)</f>
        <v>#REF!</v>
      </c>
      <c r="J93" s="77">
        <f>SUM(J94:J100)</f>
        <v>7332</v>
      </c>
      <c r="K93" s="77">
        <f>SUM(K94:K100)</f>
        <v>7332</v>
      </c>
    </row>
    <row r="94" spans="1:11" ht="31.5">
      <c r="A94" s="130" t="s">
        <v>114</v>
      </c>
      <c r="B94" s="117" t="s">
        <v>134</v>
      </c>
      <c r="C94" s="152"/>
      <c r="D94" s="135"/>
      <c r="E94" s="136"/>
      <c r="F94" s="136"/>
      <c r="G94" s="135"/>
      <c r="H94" s="135"/>
      <c r="I94" s="107">
        <v>827</v>
      </c>
      <c r="J94" s="152">
        <v>827</v>
      </c>
      <c r="K94" s="152">
        <v>827</v>
      </c>
    </row>
    <row r="95" spans="1:11" ht="63">
      <c r="A95" s="130" t="s">
        <v>114</v>
      </c>
      <c r="B95" s="131" t="s">
        <v>153</v>
      </c>
      <c r="C95" s="152">
        <v>200</v>
      </c>
      <c r="D95" s="151">
        <v>199.33</v>
      </c>
      <c r="E95" s="136"/>
      <c r="F95" s="136"/>
      <c r="G95" s="135"/>
      <c r="H95" s="135"/>
      <c r="I95" s="107">
        <v>200</v>
      </c>
      <c r="J95" s="152">
        <v>200</v>
      </c>
      <c r="K95" s="152">
        <v>200</v>
      </c>
    </row>
    <row r="96" spans="1:11" ht="31.5">
      <c r="A96" s="130" t="s">
        <v>114</v>
      </c>
      <c r="B96" s="131" t="s">
        <v>135</v>
      </c>
      <c r="C96" s="152">
        <v>731</v>
      </c>
      <c r="D96" s="151">
        <v>731</v>
      </c>
      <c r="E96" s="136"/>
      <c r="F96" s="136"/>
      <c r="G96" s="135"/>
      <c r="H96" s="135"/>
      <c r="I96" s="107">
        <v>731</v>
      </c>
      <c r="J96" s="152">
        <v>731</v>
      </c>
      <c r="K96" s="152">
        <v>731</v>
      </c>
    </row>
    <row r="97" spans="1:11" ht="47.25">
      <c r="A97" s="130" t="s">
        <v>114</v>
      </c>
      <c r="B97" s="131" t="s">
        <v>136</v>
      </c>
      <c r="C97" s="152">
        <v>1000</v>
      </c>
      <c r="D97" s="151">
        <v>1000</v>
      </c>
      <c r="E97" s="136"/>
      <c r="F97" s="136"/>
      <c r="G97" s="135"/>
      <c r="H97" s="135"/>
      <c r="I97" s="107">
        <v>850</v>
      </c>
      <c r="J97" s="152">
        <v>850</v>
      </c>
      <c r="K97" s="152">
        <v>850</v>
      </c>
    </row>
    <row r="98" spans="1:11" ht="47.25">
      <c r="A98" s="130" t="s">
        <v>114</v>
      </c>
      <c r="B98" s="74" t="s">
        <v>143</v>
      </c>
      <c r="C98" s="152">
        <v>645</v>
      </c>
      <c r="D98" s="151">
        <v>645</v>
      </c>
      <c r="E98" s="136"/>
      <c r="F98" s="136"/>
      <c r="G98" s="135"/>
      <c r="H98" s="135"/>
      <c r="I98" s="107">
        <v>645</v>
      </c>
      <c r="J98" s="152">
        <v>645</v>
      </c>
      <c r="K98" s="152">
        <v>645</v>
      </c>
    </row>
    <row r="99" spans="1:11" ht="31.5">
      <c r="A99" s="130" t="s">
        <v>114</v>
      </c>
      <c r="B99" s="74" t="s">
        <v>144</v>
      </c>
      <c r="C99" s="152">
        <v>800</v>
      </c>
      <c r="D99" s="151">
        <v>800</v>
      </c>
      <c r="E99" s="136"/>
      <c r="F99" s="136"/>
      <c r="G99" s="135"/>
      <c r="H99" s="135"/>
      <c r="I99" s="107">
        <v>2079</v>
      </c>
      <c r="J99" s="152">
        <v>2079</v>
      </c>
      <c r="K99" s="152">
        <v>2079</v>
      </c>
    </row>
    <row r="100" spans="1:11" ht="53.25" customHeight="1">
      <c r="A100" s="130" t="s">
        <v>114</v>
      </c>
      <c r="B100" s="74" t="e">
        <f>#REF!</f>
        <v>#REF!</v>
      </c>
      <c r="C100" s="152"/>
      <c r="D100" s="151"/>
      <c r="E100" s="136"/>
      <c r="F100" s="136"/>
      <c r="G100" s="135"/>
      <c r="H100" s="135"/>
      <c r="I100" s="107" t="e">
        <f>#REF!</f>
        <v>#REF!</v>
      </c>
      <c r="J100" s="152">
        <v>2000</v>
      </c>
      <c r="K100" s="152">
        <v>2000</v>
      </c>
    </row>
    <row r="101" spans="1:11" ht="21" customHeight="1">
      <c r="A101" s="126">
        <v>3</v>
      </c>
      <c r="B101" s="128" t="s">
        <v>137</v>
      </c>
      <c r="C101" s="142"/>
      <c r="D101" s="135"/>
      <c r="E101" s="136"/>
      <c r="F101" s="136"/>
      <c r="G101" s="135"/>
      <c r="H101" s="135"/>
      <c r="I101" s="77">
        <f>SUM(I102:I105)</f>
        <v>6030</v>
      </c>
      <c r="J101" s="142">
        <v>6030</v>
      </c>
      <c r="K101" s="142">
        <v>6030</v>
      </c>
    </row>
    <row r="102" spans="1:11" ht="31.5">
      <c r="A102" s="118">
        <v>1</v>
      </c>
      <c r="B102" s="131" t="s">
        <v>138</v>
      </c>
      <c r="C102" s="151">
        <v>1300</v>
      </c>
      <c r="D102" s="151">
        <v>1282.019</v>
      </c>
      <c r="E102" s="151"/>
      <c r="F102" s="151"/>
      <c r="G102" s="151"/>
      <c r="H102" s="151"/>
      <c r="I102" s="144">
        <v>2300</v>
      </c>
      <c r="J102" s="151">
        <v>2300</v>
      </c>
      <c r="K102" s="151">
        <v>2300</v>
      </c>
    </row>
    <row r="103" spans="1:11" ht="31.5">
      <c r="A103" s="118">
        <v>2</v>
      </c>
      <c r="B103" s="117" t="s">
        <v>139</v>
      </c>
      <c r="C103" s="142"/>
      <c r="D103" s="135"/>
      <c r="E103" s="136"/>
      <c r="F103" s="136"/>
      <c r="G103" s="135"/>
      <c r="H103" s="135"/>
      <c r="I103" s="107">
        <v>30</v>
      </c>
      <c r="J103" s="152">
        <v>30</v>
      </c>
      <c r="K103" s="152">
        <v>30</v>
      </c>
    </row>
    <row r="104" spans="1:11" ht="27" customHeight="1">
      <c r="A104" s="118">
        <v>3</v>
      </c>
      <c r="B104" s="131" t="s">
        <v>140</v>
      </c>
      <c r="C104" s="142"/>
      <c r="D104" s="135"/>
      <c r="E104" s="136"/>
      <c r="F104" s="136"/>
      <c r="G104" s="135"/>
      <c r="H104" s="135"/>
      <c r="I104" s="107">
        <v>1200</v>
      </c>
      <c r="J104" s="152">
        <v>1200</v>
      </c>
      <c r="K104" s="152">
        <v>1200</v>
      </c>
    </row>
    <row r="105" spans="1:11" ht="27" customHeight="1">
      <c r="A105" s="118">
        <v>4</v>
      </c>
      <c r="B105" s="131" t="s">
        <v>141</v>
      </c>
      <c r="C105" s="142"/>
      <c r="D105" s="135"/>
      <c r="E105" s="136"/>
      <c r="F105" s="136"/>
      <c r="G105" s="135"/>
      <c r="H105" s="135"/>
      <c r="I105" s="107">
        <v>2500</v>
      </c>
      <c r="J105" s="152">
        <v>2500</v>
      </c>
      <c r="K105" s="152">
        <v>2500</v>
      </c>
    </row>
  </sheetData>
  <sheetProtection/>
  <mergeCells count="15">
    <mergeCell ref="I5:I6"/>
    <mergeCell ref="J5:J6"/>
    <mergeCell ref="K5:K6"/>
    <mergeCell ref="C32:C33"/>
    <mergeCell ref="D32:D33"/>
    <mergeCell ref="A2:K2"/>
    <mergeCell ref="H3:K3"/>
    <mergeCell ref="A4:A6"/>
    <mergeCell ref="B4:B6"/>
    <mergeCell ref="C4:D4"/>
    <mergeCell ref="C5:C6"/>
    <mergeCell ref="D5:D6"/>
    <mergeCell ref="E5:G5"/>
    <mergeCell ref="I4:K4"/>
    <mergeCell ref="H5:H6"/>
  </mergeCells>
  <printOptions/>
  <pageMargins left="0.7086614173228347" right="0.39" top="0.61" bottom="0.3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D57"/>
  <sheetViews>
    <sheetView tabSelected="1" workbookViewId="0" topLeftCell="A16">
      <selection activeCell="D22" sqref="D22"/>
    </sheetView>
  </sheetViews>
  <sheetFormatPr defaultColWidth="9.140625" defaultRowHeight="12.75"/>
  <cols>
    <col min="1" max="1" width="9.140625" style="157" customWidth="1"/>
    <col min="2" max="2" width="51.140625" style="157" customWidth="1"/>
    <col min="3" max="3" width="21.57421875" style="157" customWidth="1"/>
    <col min="4" max="4" width="14.7109375" style="157" customWidth="1"/>
    <col min="5" max="16384" width="9.140625" style="157" customWidth="1"/>
  </cols>
  <sheetData>
    <row r="1" spans="1:2" s="205" customFormat="1" ht="15.75">
      <c r="A1" s="203" t="s">
        <v>156</v>
      </c>
      <c r="B1" s="203"/>
    </row>
    <row r="2" spans="1:2" s="205" customFormat="1" ht="15.75">
      <c r="A2" s="155" t="s">
        <v>157</v>
      </c>
      <c r="B2" s="155"/>
    </row>
    <row r="3" spans="1:2" s="205" customFormat="1" ht="15">
      <c r="A3" s="206" t="s">
        <v>169</v>
      </c>
      <c r="B3" s="206"/>
    </row>
    <row r="4" spans="1:4" ht="48" customHeight="1">
      <c r="A4" s="207" t="s">
        <v>215</v>
      </c>
      <c r="B4" s="207"/>
      <c r="C4" s="207"/>
      <c r="D4" s="207"/>
    </row>
    <row r="5" spans="1:4" ht="15.75">
      <c r="A5" s="204" t="s">
        <v>211</v>
      </c>
      <c r="B5" s="204"/>
      <c r="C5" s="204"/>
      <c r="D5" s="204"/>
    </row>
    <row r="6" spans="3:4" ht="15.75">
      <c r="C6" s="208" t="s">
        <v>212</v>
      </c>
      <c r="D6" s="208"/>
    </row>
    <row r="7" spans="1:4" ht="37.5" customHeight="1">
      <c r="A7" s="209" t="s">
        <v>28</v>
      </c>
      <c r="B7" s="209" t="s">
        <v>1</v>
      </c>
      <c r="C7" s="210" t="s">
        <v>0</v>
      </c>
      <c r="D7" s="209" t="s">
        <v>168</v>
      </c>
    </row>
    <row r="8" spans="1:4" ht="15.75">
      <c r="A8" s="211" t="s">
        <v>30</v>
      </c>
      <c r="B8" s="211" t="s">
        <v>31</v>
      </c>
      <c r="C8" s="212">
        <v>1</v>
      </c>
      <c r="D8" s="213" t="s">
        <v>167</v>
      </c>
    </row>
    <row r="9" spans="1:4" ht="21" customHeight="1">
      <c r="A9" s="244" t="s">
        <v>4</v>
      </c>
      <c r="B9" s="245" t="s">
        <v>221</v>
      </c>
      <c r="C9" s="246">
        <f>SUBTOTAL(9,C10:C38)</f>
        <v>144992153000</v>
      </c>
      <c r="D9" s="248"/>
    </row>
    <row r="10" spans="1:4" ht="15.75">
      <c r="A10" s="243">
        <v>1</v>
      </c>
      <c r="B10" s="240" t="s">
        <v>216</v>
      </c>
      <c r="C10" s="241">
        <f>SUBTOTAL(9,C11:C12)</f>
        <v>130000000000</v>
      </c>
      <c r="D10" s="242"/>
    </row>
    <row r="11" spans="1:4" ht="15.75">
      <c r="A11" s="217" t="s">
        <v>14</v>
      </c>
      <c r="B11" s="174" t="s">
        <v>184</v>
      </c>
      <c r="C11" s="175">
        <v>125000000000</v>
      </c>
      <c r="D11" s="216"/>
    </row>
    <row r="12" spans="1:4" ht="15.75">
      <c r="A12" s="217" t="s">
        <v>19</v>
      </c>
      <c r="B12" s="174" t="s">
        <v>197</v>
      </c>
      <c r="C12" s="175">
        <v>5000000000</v>
      </c>
      <c r="D12" s="216"/>
    </row>
    <row r="13" spans="1:4" ht="15.75">
      <c r="A13" s="218">
        <v>2</v>
      </c>
      <c r="B13" s="214" t="s">
        <v>170</v>
      </c>
      <c r="C13" s="175">
        <v>0</v>
      </c>
      <c r="D13" s="216"/>
    </row>
    <row r="14" spans="1:4" ht="15.75">
      <c r="A14" s="218">
        <v>3</v>
      </c>
      <c r="B14" s="214" t="s">
        <v>185</v>
      </c>
      <c r="C14" s="215">
        <f>SUBTOTAL(9,C15:C38)</f>
        <v>14992153000</v>
      </c>
      <c r="D14" s="216"/>
    </row>
    <row r="15" spans="1:4" ht="15.75">
      <c r="A15" s="219" t="s">
        <v>160</v>
      </c>
      <c r="B15" s="214" t="s">
        <v>171</v>
      </c>
      <c r="C15" s="215">
        <f>SUBTOTAL(9,C16:C37)</f>
        <v>14992153000</v>
      </c>
      <c r="D15" s="216"/>
    </row>
    <row r="16" spans="1:4" ht="15.75">
      <c r="A16" s="220" t="s">
        <v>162</v>
      </c>
      <c r="B16" s="221" t="s">
        <v>198</v>
      </c>
      <c r="C16" s="158">
        <v>4642000000</v>
      </c>
      <c r="D16" s="216"/>
    </row>
    <row r="17" spans="1:4" ht="31.5">
      <c r="A17" s="217" t="s">
        <v>163</v>
      </c>
      <c r="B17" s="214" t="s">
        <v>183</v>
      </c>
      <c r="C17" s="222">
        <f>SUBTOTAL(9,C18:C37)</f>
        <v>10350153000</v>
      </c>
      <c r="D17" s="159"/>
    </row>
    <row r="18" spans="1:4" ht="15.75">
      <c r="A18" s="217" t="s">
        <v>201</v>
      </c>
      <c r="B18" s="214" t="s">
        <v>188</v>
      </c>
      <c r="C18" s="222">
        <f>SUBTOTAL(9,C19:C23)</f>
        <v>6187000000</v>
      </c>
      <c r="D18" s="159"/>
    </row>
    <row r="19" spans="1:4" s="171" customFormat="1" ht="15.75">
      <c r="A19" s="168" t="s">
        <v>2</v>
      </c>
      <c r="B19" s="169" t="s">
        <v>187</v>
      </c>
      <c r="C19" s="154">
        <v>1586000000</v>
      </c>
      <c r="D19" s="170"/>
    </row>
    <row r="20" spans="1:4" s="171" customFormat="1" ht="15.75">
      <c r="A20" s="168" t="s">
        <v>2</v>
      </c>
      <c r="B20" s="169" t="s">
        <v>186</v>
      </c>
      <c r="C20" s="154">
        <f>SUBTOTAL(9,C21:C23)</f>
        <v>4601000000</v>
      </c>
      <c r="D20" s="170"/>
    </row>
    <row r="21" spans="1:4" ht="15.75">
      <c r="A21" s="156"/>
      <c r="B21" s="160" t="s">
        <v>207</v>
      </c>
      <c r="C21" s="161">
        <v>540000000</v>
      </c>
      <c r="D21" s="159"/>
    </row>
    <row r="22" spans="1:4" ht="63">
      <c r="A22" s="156"/>
      <c r="B22" s="160" t="s">
        <v>208</v>
      </c>
      <c r="C22" s="161">
        <v>3422000000</v>
      </c>
      <c r="D22" s="159"/>
    </row>
    <row r="23" spans="1:4" ht="15.75">
      <c r="A23" s="156"/>
      <c r="B23" s="160" t="s">
        <v>189</v>
      </c>
      <c r="C23" s="161">
        <v>639000000</v>
      </c>
      <c r="D23" s="159"/>
    </row>
    <row r="24" spans="1:4" ht="15.75">
      <c r="A24" s="156" t="s">
        <v>202</v>
      </c>
      <c r="B24" s="162" t="s">
        <v>203</v>
      </c>
      <c r="C24" s="215">
        <f>SUBTOTAL(9,C25:C28)</f>
        <v>379013000</v>
      </c>
      <c r="D24" s="159"/>
    </row>
    <row r="25" spans="1:4" s="171" customFormat="1" ht="15.75">
      <c r="A25" s="168"/>
      <c r="B25" s="172" t="s">
        <v>210</v>
      </c>
      <c r="C25" s="173">
        <v>200000000</v>
      </c>
      <c r="D25" s="170"/>
    </row>
    <row r="26" spans="1:4" s="171" customFormat="1" ht="15.75">
      <c r="A26" s="168"/>
      <c r="B26" s="172" t="s">
        <v>172</v>
      </c>
      <c r="C26" s="173">
        <v>30000000</v>
      </c>
      <c r="D26" s="170"/>
    </row>
    <row r="27" spans="1:4" s="171" customFormat="1" ht="63">
      <c r="A27" s="168"/>
      <c r="B27" s="172" t="s">
        <v>209</v>
      </c>
      <c r="C27" s="173">
        <v>147513000</v>
      </c>
      <c r="D27" s="170"/>
    </row>
    <row r="28" spans="1:4" s="171" customFormat="1" ht="31.5">
      <c r="A28" s="168"/>
      <c r="B28" s="172" t="s">
        <v>199</v>
      </c>
      <c r="C28" s="173">
        <v>1500000</v>
      </c>
      <c r="D28" s="170"/>
    </row>
    <row r="29" spans="1:4" ht="15.75">
      <c r="A29" s="156" t="s">
        <v>204</v>
      </c>
      <c r="B29" s="162" t="s">
        <v>200</v>
      </c>
      <c r="C29" s="215">
        <f>SUBTOTAL(9,C30:C30)</f>
        <v>2600000000</v>
      </c>
      <c r="D29" s="159"/>
    </row>
    <row r="30" spans="1:4" ht="15.75">
      <c r="A30" s="156"/>
      <c r="B30" s="160" t="s">
        <v>190</v>
      </c>
      <c r="C30" s="161">
        <v>2600000000</v>
      </c>
      <c r="D30" s="159"/>
    </row>
    <row r="31" spans="1:4" ht="31.5">
      <c r="A31" s="156" t="s">
        <v>205</v>
      </c>
      <c r="B31" s="163" t="s">
        <v>191</v>
      </c>
      <c r="C31" s="215">
        <f>SUBTOTAL(9,C32:C32)</f>
        <v>1060000000</v>
      </c>
      <c r="D31" s="159"/>
    </row>
    <row r="32" spans="1:4" ht="31.5">
      <c r="A32" s="156"/>
      <c r="B32" s="164" t="s">
        <v>219</v>
      </c>
      <c r="C32" s="165">
        <v>1060000000</v>
      </c>
      <c r="D32" s="159"/>
    </row>
    <row r="33" spans="1:4" ht="15.75">
      <c r="A33" s="156" t="s">
        <v>206</v>
      </c>
      <c r="B33" s="163" t="s">
        <v>192</v>
      </c>
      <c r="C33" s="215">
        <f>SUBTOTAL(9,C34:C37)</f>
        <v>124140000</v>
      </c>
      <c r="D33" s="159"/>
    </row>
    <row r="34" spans="1:4" ht="15.75">
      <c r="A34" s="156"/>
      <c r="B34" s="166" t="s">
        <v>193</v>
      </c>
      <c r="C34" s="167">
        <v>2000000</v>
      </c>
      <c r="D34" s="159"/>
    </row>
    <row r="35" spans="1:4" ht="31.5">
      <c r="A35" s="156"/>
      <c r="B35" s="166" t="s">
        <v>194</v>
      </c>
      <c r="C35" s="167">
        <v>76200000</v>
      </c>
      <c r="D35" s="159"/>
    </row>
    <row r="36" spans="1:4" ht="15.75">
      <c r="A36" s="156"/>
      <c r="B36" s="166" t="s">
        <v>195</v>
      </c>
      <c r="C36" s="167">
        <v>30940000</v>
      </c>
      <c r="D36" s="159"/>
    </row>
    <row r="37" spans="1:4" ht="15.75">
      <c r="A37" s="156"/>
      <c r="B37" s="166" t="s">
        <v>196</v>
      </c>
      <c r="C37" s="167">
        <v>15000000</v>
      </c>
      <c r="D37" s="159"/>
    </row>
    <row r="38" spans="1:4" ht="15.75">
      <c r="A38" s="235">
        <v>4</v>
      </c>
      <c r="B38" s="236" t="s">
        <v>174</v>
      </c>
      <c r="C38" s="237"/>
      <c r="D38" s="238"/>
    </row>
    <row r="39" spans="1:4" ht="23.25" customHeight="1">
      <c r="A39" s="244" t="s">
        <v>5</v>
      </c>
      <c r="B39" s="245" t="s">
        <v>222</v>
      </c>
      <c r="C39" s="246">
        <f>SUBTOTAL(9,C40:C51)</f>
        <v>144992153000</v>
      </c>
      <c r="D39" s="247"/>
    </row>
    <row r="40" spans="1:4" ht="15.75">
      <c r="A40" s="239">
        <v>1</v>
      </c>
      <c r="B40" s="240" t="s">
        <v>175</v>
      </c>
      <c r="C40" s="241">
        <f>SUBTOTAL(9,C41:C46)</f>
        <v>130000000000</v>
      </c>
      <c r="D40" s="242"/>
    </row>
    <row r="41" spans="1:4" ht="21" customHeight="1">
      <c r="A41" s="217" t="s">
        <v>14</v>
      </c>
      <c r="B41" s="174" t="s">
        <v>217</v>
      </c>
      <c r="C41" s="175">
        <v>47545549100</v>
      </c>
      <c r="D41" s="216"/>
    </row>
    <row r="42" spans="1:4" ht="31.5">
      <c r="A42" s="217" t="s">
        <v>19</v>
      </c>
      <c r="B42" s="174" t="s">
        <v>223</v>
      </c>
      <c r="C42" s="175">
        <v>47500000000</v>
      </c>
      <c r="D42" s="223"/>
    </row>
    <row r="43" spans="1:4" ht="15.75">
      <c r="A43" s="217" t="s">
        <v>164</v>
      </c>
      <c r="B43" s="174" t="s">
        <v>213</v>
      </c>
      <c r="C43" s="175">
        <v>27947298805</v>
      </c>
      <c r="D43" s="216"/>
    </row>
    <row r="44" spans="1:4" ht="15.75">
      <c r="A44" s="217" t="s">
        <v>165</v>
      </c>
      <c r="B44" s="174" t="s">
        <v>214</v>
      </c>
      <c r="C44" s="175">
        <v>6878115095</v>
      </c>
      <c r="D44" s="224"/>
    </row>
    <row r="45" spans="1:4" ht="18.75">
      <c r="A45" s="217" t="s">
        <v>166</v>
      </c>
      <c r="B45" s="174" t="s">
        <v>176</v>
      </c>
      <c r="C45" s="176"/>
      <c r="D45" s="216"/>
    </row>
    <row r="46" spans="1:4" ht="15.75">
      <c r="A46" s="217" t="s">
        <v>218</v>
      </c>
      <c r="B46" s="174" t="s">
        <v>177</v>
      </c>
      <c r="C46" s="175">
        <v>129037000</v>
      </c>
      <c r="D46" s="216"/>
    </row>
    <row r="47" spans="1:4" ht="15.75">
      <c r="A47" s="218">
        <v>2</v>
      </c>
      <c r="B47" s="214" t="s">
        <v>178</v>
      </c>
      <c r="C47" s="175">
        <v>0</v>
      </c>
      <c r="D47" s="216"/>
    </row>
    <row r="48" spans="1:4" ht="15.75">
      <c r="A48" s="218">
        <v>3</v>
      </c>
      <c r="B48" s="214" t="s">
        <v>179</v>
      </c>
      <c r="C48" s="215">
        <f>SUBTOTAL(9,C49:C50)</f>
        <v>14992153000</v>
      </c>
      <c r="D48" s="216"/>
    </row>
    <row r="49" spans="1:4" ht="15.75">
      <c r="A49" s="217" t="s">
        <v>160</v>
      </c>
      <c r="B49" s="174" t="s">
        <v>180</v>
      </c>
      <c r="C49" s="175">
        <f>C15</f>
        <v>14992153000</v>
      </c>
      <c r="D49" s="216"/>
    </row>
    <row r="50" spans="1:4" ht="15.75">
      <c r="A50" s="217" t="s">
        <v>161</v>
      </c>
      <c r="B50" s="174" t="s">
        <v>173</v>
      </c>
      <c r="C50" s="175"/>
      <c r="D50" s="216"/>
    </row>
    <row r="51" spans="1:4" ht="15.75">
      <c r="A51" s="225">
        <v>4</v>
      </c>
      <c r="B51" s="226" t="s">
        <v>181</v>
      </c>
      <c r="C51" s="227">
        <v>0</v>
      </c>
      <c r="D51" s="228"/>
    </row>
    <row r="52" spans="1:3" ht="25.5" customHeight="1">
      <c r="A52" s="229"/>
      <c r="B52" s="229"/>
      <c r="C52" s="230" t="s">
        <v>220</v>
      </c>
    </row>
    <row r="53" spans="1:3" ht="15.75">
      <c r="A53" s="229"/>
      <c r="B53" s="231" t="s">
        <v>158</v>
      </c>
      <c r="C53" s="232" t="s">
        <v>159</v>
      </c>
    </row>
    <row r="54" spans="1:3" ht="15.75">
      <c r="A54" s="229"/>
      <c r="B54" s="229"/>
      <c r="C54" s="233" t="s">
        <v>182</v>
      </c>
    </row>
    <row r="55" spans="1:3" ht="15">
      <c r="A55" s="234"/>
      <c r="B55" s="234"/>
      <c r="C55" s="234"/>
    </row>
    <row r="56" spans="1:3" ht="15">
      <c r="A56" s="234"/>
      <c r="B56" s="234"/>
      <c r="C56" s="234"/>
    </row>
    <row r="57" spans="1:3" ht="15">
      <c r="A57" s="234"/>
      <c r="B57" s="234"/>
      <c r="C57" s="234"/>
    </row>
  </sheetData>
  <sheetProtection/>
  <mergeCells count="4">
    <mergeCell ref="A1:B1"/>
    <mergeCell ref="A4:D4"/>
    <mergeCell ref="A5:D5"/>
    <mergeCell ref="C6:D6"/>
  </mergeCells>
  <printOptions/>
  <pageMargins left="0.5905511811023623" right="0.1968503937007874" top="0.5905511811023623" bottom="0.5905511811023623" header="0.31496062992125984" footer="0.31496062992125984"/>
  <pageSetup firstPageNumber="121"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HOA</cp:lastModifiedBy>
  <cp:lastPrinted>2024-04-23T12:35:19Z</cp:lastPrinted>
  <dcterms:created xsi:type="dcterms:W3CDTF">2010-10-11T01:02:01Z</dcterms:created>
  <dcterms:modified xsi:type="dcterms:W3CDTF">2024-04-23T12:36:27Z</dcterms:modified>
  <cp:category/>
  <cp:version/>
  <cp:contentType/>
  <cp:contentStatus/>
</cp:coreProperties>
</file>